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650" tabRatio="771" activeTab="10"/>
  </bookViews>
  <sheets>
    <sheet name="ОТ" sheetId="3" r:id="rId1"/>
    <sheet name="ОС" sheetId="7" r:id="rId2"/>
    <sheet name=" ОС Мосгортранс" sheetId="4" r:id="rId3"/>
    <sheet name="ОКСТ" sheetId="17" r:id="rId4"/>
    <sheet name="ОГК" sheetId="1" r:id="rId5"/>
    <sheet name="ОГКС" sheetId="2" r:id="rId6"/>
    <sheet name="ОКСГ" sheetId="18" r:id="rId7"/>
    <sheet name="МОГК" sheetId="16" r:id="rId8"/>
    <sheet name="ФБ -ОТ,ОГК" sheetId="12" r:id="rId9"/>
    <sheet name="Консоли" sheetId="14" r:id="rId10"/>
    <sheet name="ФВыносные" sheetId="15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15" l="1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63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" i="15"/>
  <c r="G28" i="14"/>
  <c r="G29" i="14"/>
  <c r="G30" i="14"/>
  <c r="G31" i="14"/>
  <c r="G32" i="14"/>
  <c r="G33" i="14"/>
  <c r="G34" i="14"/>
  <c r="G35" i="14"/>
  <c r="G36" i="14"/>
  <c r="G37" i="14"/>
  <c r="G38" i="14"/>
  <c r="G27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5" i="14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150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71" i="12"/>
  <c r="G53" i="12"/>
  <c r="G54" i="12"/>
  <c r="G55" i="12"/>
  <c r="G56" i="12"/>
  <c r="G57" i="12"/>
  <c r="G58" i="12"/>
  <c r="G59" i="12"/>
  <c r="G60" i="12"/>
  <c r="G61" i="12"/>
  <c r="G62" i="12"/>
  <c r="G63" i="12"/>
  <c r="G52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33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5" i="12"/>
  <c r="J6" i="4"/>
  <c r="J7" i="4"/>
  <c r="J8" i="4"/>
  <c r="J9" i="4"/>
  <c r="J10" i="4"/>
  <c r="J11" i="4"/>
  <c r="J12" i="4"/>
  <c r="J13" i="4"/>
  <c r="J14" i="4"/>
  <c r="J15" i="4"/>
  <c r="J16" i="4"/>
  <c r="J17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J5" i="4"/>
  <c r="I5" i="4"/>
  <c r="H21" i="7"/>
  <c r="H22" i="7"/>
  <c r="H23" i="7"/>
  <c r="H24" i="7"/>
  <c r="H25" i="7"/>
  <c r="H26" i="7"/>
  <c r="H27" i="7"/>
  <c r="H28" i="7"/>
  <c r="H29" i="7"/>
  <c r="H20" i="7"/>
  <c r="H6" i="7"/>
  <c r="H7" i="7"/>
  <c r="H8" i="7"/>
  <c r="H9" i="7"/>
  <c r="H10" i="7"/>
  <c r="H11" i="7"/>
  <c r="H12" i="7"/>
  <c r="H13" i="7"/>
  <c r="H14" i="7"/>
  <c r="H5" i="7"/>
  <c r="G140" i="3"/>
  <c r="G141" i="3"/>
  <c r="G142" i="3"/>
  <c r="G143" i="3"/>
  <c r="G144" i="3"/>
  <c r="G145" i="3"/>
  <c r="G146" i="3"/>
  <c r="F140" i="3"/>
  <c r="F141" i="3"/>
  <c r="F142" i="3"/>
  <c r="F143" i="3"/>
  <c r="F144" i="3"/>
  <c r="F145" i="3"/>
  <c r="F146" i="3"/>
  <c r="G125" i="3"/>
  <c r="G126" i="3"/>
  <c r="G127" i="3"/>
  <c r="G128" i="3"/>
  <c r="G129" i="3"/>
  <c r="G130" i="3"/>
  <c r="G131" i="3"/>
  <c r="G132" i="3"/>
  <c r="G133" i="3"/>
  <c r="G134" i="3"/>
  <c r="F125" i="3"/>
  <c r="F126" i="3"/>
  <c r="F127" i="3"/>
  <c r="F128" i="3"/>
  <c r="F129" i="3"/>
  <c r="F130" i="3"/>
  <c r="F131" i="3"/>
  <c r="F132" i="3"/>
  <c r="F133" i="3"/>
  <c r="F134" i="3"/>
  <c r="G139" i="3"/>
  <c r="F139" i="3"/>
  <c r="G124" i="3"/>
  <c r="F124" i="3"/>
  <c r="G110" i="3"/>
  <c r="G111" i="3"/>
  <c r="G112" i="3"/>
  <c r="G113" i="3"/>
  <c r="G114" i="3"/>
  <c r="G115" i="3"/>
  <c r="G116" i="3"/>
  <c r="F110" i="3"/>
  <c r="F111" i="3"/>
  <c r="F112" i="3"/>
  <c r="F113" i="3"/>
  <c r="F114" i="3"/>
  <c r="F115" i="3"/>
  <c r="F116" i="3"/>
  <c r="G97" i="3"/>
  <c r="G98" i="3"/>
  <c r="G99" i="3"/>
  <c r="G100" i="3"/>
  <c r="G101" i="3"/>
  <c r="G102" i="3"/>
  <c r="G103" i="3"/>
  <c r="G104" i="3"/>
  <c r="F97" i="3"/>
  <c r="F98" i="3"/>
  <c r="F99" i="3"/>
  <c r="F100" i="3"/>
  <c r="F101" i="3"/>
  <c r="F102" i="3"/>
  <c r="F103" i="3"/>
  <c r="F104" i="3"/>
  <c r="G109" i="3"/>
  <c r="F109" i="3"/>
  <c r="G96" i="3"/>
  <c r="F96" i="3"/>
  <c r="G85" i="3"/>
  <c r="G86" i="3"/>
  <c r="G87" i="3"/>
  <c r="G88" i="3"/>
  <c r="F85" i="3"/>
  <c r="F86" i="3"/>
  <c r="F87" i="3"/>
  <c r="F88" i="3"/>
  <c r="G71" i="3"/>
  <c r="G72" i="3"/>
  <c r="G73" i="3"/>
  <c r="G74" i="3"/>
  <c r="G75" i="3"/>
  <c r="G76" i="3"/>
  <c r="G77" i="3"/>
  <c r="G78" i="3"/>
  <c r="G79" i="3"/>
  <c r="F71" i="3"/>
  <c r="F72" i="3"/>
  <c r="F73" i="3"/>
  <c r="F74" i="3"/>
  <c r="F75" i="3"/>
  <c r="F76" i="3"/>
  <c r="F77" i="3"/>
  <c r="F78" i="3"/>
  <c r="F79" i="3"/>
  <c r="G84" i="3"/>
  <c r="F84" i="3"/>
  <c r="G70" i="3"/>
  <c r="F70" i="3"/>
  <c r="G53" i="3"/>
  <c r="G54" i="3"/>
  <c r="G55" i="3"/>
  <c r="G56" i="3"/>
  <c r="G57" i="3"/>
  <c r="G58" i="3"/>
  <c r="G59" i="3"/>
  <c r="G60" i="3"/>
  <c r="G61" i="3"/>
  <c r="G62" i="3"/>
  <c r="F53" i="3"/>
  <c r="F54" i="3"/>
  <c r="F55" i="3"/>
  <c r="F56" i="3"/>
  <c r="F57" i="3"/>
  <c r="F58" i="3"/>
  <c r="F59" i="3"/>
  <c r="F60" i="3"/>
  <c r="F61" i="3"/>
  <c r="F62" i="3"/>
  <c r="G52" i="3"/>
  <c r="F52" i="3"/>
  <c r="G39" i="3"/>
  <c r="G40" i="3"/>
  <c r="G41" i="3"/>
  <c r="G42" i="3"/>
  <c r="G43" i="3"/>
  <c r="G44" i="3"/>
  <c r="G45" i="3"/>
  <c r="G46" i="3"/>
  <c r="G47" i="3"/>
  <c r="F39" i="3"/>
  <c r="F40" i="3"/>
  <c r="F41" i="3"/>
  <c r="F42" i="3"/>
  <c r="F43" i="3"/>
  <c r="F44" i="3"/>
  <c r="F45" i="3"/>
  <c r="F46" i="3"/>
  <c r="F47" i="3"/>
  <c r="G38" i="3"/>
  <c r="F38" i="3"/>
  <c r="G20" i="3"/>
  <c r="G21" i="3"/>
  <c r="G22" i="3"/>
  <c r="G23" i="3"/>
  <c r="G24" i="3"/>
  <c r="G25" i="3"/>
  <c r="G26" i="3"/>
  <c r="G27" i="3"/>
  <c r="F20" i="3"/>
  <c r="F21" i="3"/>
  <c r="F22" i="3"/>
  <c r="F23" i="3"/>
  <c r="F24" i="3"/>
  <c r="F25" i="3"/>
  <c r="F26" i="3"/>
  <c r="F27" i="3"/>
  <c r="G19" i="3"/>
  <c r="F19" i="3"/>
  <c r="G9" i="3"/>
  <c r="G10" i="3"/>
  <c r="G11" i="3"/>
  <c r="G12" i="3"/>
  <c r="G13" i="3"/>
  <c r="G14" i="3"/>
  <c r="G8" i="3"/>
  <c r="F9" i="3"/>
  <c r="F10" i="3"/>
  <c r="F11" i="3"/>
  <c r="F12" i="3"/>
  <c r="F13" i="3"/>
  <c r="F14" i="3"/>
  <c r="F8" i="3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62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" i="17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" i="16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42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5" i="18"/>
  <c r="F21" i="2"/>
  <c r="F22" i="2"/>
  <c r="F23" i="2"/>
  <c r="F24" i="2"/>
  <c r="F25" i="2"/>
  <c r="F26" i="2"/>
  <c r="F27" i="2"/>
  <c r="F28" i="2"/>
  <c r="F29" i="2"/>
  <c r="F30" i="2"/>
  <c r="F31" i="2"/>
  <c r="F20" i="2"/>
  <c r="F6" i="2"/>
  <c r="F7" i="2"/>
  <c r="F8" i="2"/>
  <c r="F9" i="2"/>
  <c r="F10" i="2"/>
  <c r="F11" i="2"/>
  <c r="F12" i="2"/>
  <c r="F13" i="2"/>
  <c r="F14" i="2"/>
  <c r="F5" i="2"/>
  <c r="F41" i="1"/>
  <c r="F42" i="1"/>
  <c r="F43" i="1"/>
  <c r="F44" i="1"/>
  <c r="F40" i="1"/>
  <c r="F24" i="1"/>
  <c r="F25" i="1"/>
  <c r="F26" i="1"/>
  <c r="F27" i="1"/>
  <c r="F28" i="1"/>
  <c r="F29" i="1"/>
  <c r="F30" i="1"/>
  <c r="F31" i="1"/>
  <c r="F32" i="1"/>
  <c r="F33" i="1"/>
  <c r="F34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<sst xmlns="http://schemas.openxmlformats.org/spreadsheetml/2006/main" count="2509" uniqueCount="801">
  <si>
    <t>ОГКф-3,0</t>
  </si>
  <si>
    <t>250х250</t>
  </si>
  <si>
    <t>ОГКф-4,0</t>
  </si>
  <si>
    <t>ОГКф-5,0</t>
  </si>
  <si>
    <t>ОГКф-6,0</t>
  </si>
  <si>
    <t>ОГКф-7,0</t>
  </si>
  <si>
    <t>300х300</t>
  </si>
  <si>
    <t>ОГКф-8,0</t>
  </si>
  <si>
    <t>ОГКф-9,0</t>
  </si>
  <si>
    <t>165/84</t>
  </si>
  <si>
    <t>210/100</t>
  </si>
  <si>
    <t>400х400</t>
  </si>
  <si>
    <t>ОГКф-10,0</t>
  </si>
  <si>
    <t>ОГКф-11,0</t>
  </si>
  <si>
    <t>195/84</t>
  </si>
  <si>
    <t>ОГКф-12,0</t>
  </si>
  <si>
    <t>D/d, мм</t>
  </si>
  <si>
    <t>ОГКф-9,0 (2)</t>
  </si>
  <si>
    <t>ОГКф-10,0 (2)</t>
  </si>
  <si>
    <t>ОГКф-8,0 (2)</t>
  </si>
  <si>
    <t>ОГКф-14,0</t>
  </si>
  <si>
    <t>ОГКф-16,0</t>
  </si>
  <si>
    <t>Высота надземной части</t>
  </si>
  <si>
    <t>Обозначение</t>
  </si>
  <si>
    <t>500х500</t>
  </si>
  <si>
    <t>m, кг</t>
  </si>
  <si>
    <t>AxB, мм</t>
  </si>
  <si>
    <t>H, м</t>
  </si>
  <si>
    <t>Размер опорного фланца</t>
  </si>
  <si>
    <t>Цена</t>
  </si>
  <si>
    <t>Нижний/ верхний описанные диаметры</t>
  </si>
  <si>
    <t>ФБ-0,108-1,0</t>
  </si>
  <si>
    <t>Фундаментные блоки (ФБ)</t>
  </si>
  <si>
    <t>ФБ-0,108-1,5</t>
  </si>
  <si>
    <t>ФБ-0,133-1,5</t>
  </si>
  <si>
    <t>ФБ-0,133-2,0</t>
  </si>
  <si>
    <t>ФБ-0,159-1,5</t>
  </si>
  <si>
    <t>ФБ-0,159-2,0</t>
  </si>
  <si>
    <t>ФБ-0,159-2,5</t>
  </si>
  <si>
    <t>Действует система скидок в зависимости от объема заказа.</t>
  </si>
  <si>
    <t>Цены указаны в рублях, с учетом НДС.</t>
  </si>
  <si>
    <t>ФБ-0,219-2,0</t>
  </si>
  <si>
    <t>ФБ-0,219-2,5</t>
  </si>
  <si>
    <t>ФБ-0,273-2,0</t>
  </si>
  <si>
    <t>ФБ-0,273-2,5</t>
  </si>
  <si>
    <t>ФБ-0,325-2,0</t>
  </si>
  <si>
    <t>ФБ-0,325-2,5</t>
  </si>
  <si>
    <t>ФБ-0,325-3,0</t>
  </si>
  <si>
    <t>H1, м</t>
  </si>
  <si>
    <t>руб/ед</t>
  </si>
  <si>
    <r>
      <t xml:space="preserve">Опоры граненые конические </t>
    </r>
    <r>
      <rPr>
        <sz val="9"/>
        <color theme="1"/>
        <rFont val="Arial"/>
        <family val="2"/>
        <charset val="204"/>
      </rPr>
      <t>прямостоечные (в грунт)</t>
    </r>
    <r>
      <rPr>
        <b/>
        <sz val="11"/>
        <color theme="1"/>
        <rFont val="Arial"/>
        <family val="2"/>
        <charset val="204"/>
      </rPr>
      <t xml:space="preserve"> - ОГК</t>
    </r>
  </si>
  <si>
    <r>
      <t xml:space="preserve">Опоры граненые конические </t>
    </r>
    <r>
      <rPr>
        <sz val="9"/>
        <color theme="1"/>
        <rFont val="Arial"/>
        <family val="2"/>
        <charset val="204"/>
      </rPr>
      <t>с фланцевым соединением</t>
    </r>
  </si>
  <si>
    <r>
      <rPr>
        <sz val="9"/>
        <color theme="1"/>
        <rFont val="Arial"/>
        <family val="2"/>
        <charset val="204"/>
      </rPr>
      <t>опоры и закладного элемента (фундаментного блока)</t>
    </r>
    <r>
      <rPr>
        <b/>
        <sz val="9"/>
        <color theme="1"/>
        <rFont val="Arial"/>
        <family val="2"/>
        <charset val="204"/>
      </rPr>
      <t xml:space="preserve"> - </t>
    </r>
    <r>
      <rPr>
        <b/>
        <sz val="11"/>
        <color theme="1"/>
        <rFont val="Arial"/>
        <family val="2"/>
        <charset val="204"/>
      </rPr>
      <t>ОГКф</t>
    </r>
  </si>
  <si>
    <r>
      <rPr>
        <sz val="9"/>
        <color theme="1"/>
        <rFont val="Arial"/>
        <family val="2"/>
        <charset val="204"/>
      </rPr>
      <t xml:space="preserve">  опоры и закладного элемента (фундаментного блока)</t>
    </r>
    <r>
      <rPr>
        <b/>
        <sz val="9"/>
        <color theme="1"/>
        <rFont val="Arial"/>
        <family val="2"/>
        <charset val="204"/>
      </rPr>
      <t xml:space="preserve"> -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ОГКф (2)</t>
    </r>
  </si>
  <si>
    <r>
      <t>Опоры граненые конические усиленные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с фланцевым соединением</t>
    </r>
  </si>
  <si>
    <r>
      <t>Опоры граненые конические силовые</t>
    </r>
    <r>
      <rPr>
        <sz val="11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прямостоечные (в грунт)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- ОГКС</t>
    </r>
  </si>
  <si>
    <r>
      <rPr>
        <sz val="9"/>
        <color theme="1"/>
        <rFont val="Arial"/>
        <family val="2"/>
        <charset val="204"/>
      </rPr>
      <t xml:space="preserve"> опоры и закладного элемента (фундаментного блока)</t>
    </r>
    <r>
      <rPr>
        <b/>
        <sz val="9"/>
        <color theme="1"/>
        <rFont val="Arial"/>
        <family val="2"/>
        <charset val="204"/>
      </rPr>
      <t xml:space="preserve"> -</t>
    </r>
    <r>
      <rPr>
        <b/>
        <sz val="8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ОГКСф</t>
    </r>
  </si>
  <si>
    <r>
      <t xml:space="preserve">Опоры граненые конические силовые </t>
    </r>
    <r>
      <rPr>
        <sz val="9"/>
        <color theme="1"/>
        <rFont val="Arial"/>
        <family val="2"/>
        <charset val="204"/>
      </rPr>
      <t>с фланцевым соединением</t>
    </r>
  </si>
  <si>
    <t>Диаметры труб</t>
  </si>
  <si>
    <t>108/57</t>
  </si>
  <si>
    <t>1,0</t>
  </si>
  <si>
    <t>Глубина подземной части</t>
  </si>
  <si>
    <t>Цена         (грунт эмаль)</t>
  </si>
  <si>
    <t>Цена (горячий цинк)</t>
  </si>
  <si>
    <t>108/76</t>
  </si>
  <si>
    <t>h, м</t>
  </si>
  <si>
    <t>Н1, м</t>
  </si>
  <si>
    <t>предназначены для установки на опору торшерных светильников</t>
  </si>
  <si>
    <r>
      <t xml:space="preserve"> </t>
    </r>
    <r>
      <rPr>
        <i/>
        <sz val="11"/>
        <color theme="1"/>
        <rFont val="Arial"/>
        <family val="2"/>
        <charset val="204"/>
      </rPr>
      <t>предназначены для установки на опору торшерных светильников или кронштейнов</t>
    </r>
  </si>
  <si>
    <t>159/76</t>
  </si>
  <si>
    <t>Расчетная масса</t>
  </si>
  <si>
    <r>
      <t xml:space="preserve"> </t>
    </r>
    <r>
      <rPr>
        <i/>
        <sz val="11"/>
        <color theme="1"/>
        <rFont val="Arial"/>
        <family val="2"/>
        <charset val="204"/>
      </rPr>
      <t>предназначены для установки на опору кронштейнов</t>
    </r>
  </si>
  <si>
    <t>133/108</t>
  </si>
  <si>
    <t>159/133</t>
  </si>
  <si>
    <t>ФБ-0,108-0,8</t>
  </si>
  <si>
    <t>ФБ-0,159-1,0</t>
  </si>
  <si>
    <t>Высота</t>
  </si>
  <si>
    <t xml:space="preserve">Расчетная масса </t>
  </si>
  <si>
    <t>Диаметр опорного фланца</t>
  </si>
  <si>
    <t>D1, мм</t>
  </si>
  <si>
    <t>ОС-0,3-9,0</t>
  </si>
  <si>
    <t>Нагрузка</t>
  </si>
  <si>
    <t>кг</t>
  </si>
  <si>
    <t>мм</t>
  </si>
  <si>
    <t>м</t>
  </si>
  <si>
    <t>219/168</t>
  </si>
  <si>
    <t>Цена (грунт эмаль)</t>
  </si>
  <si>
    <t>Телес-копи-ческая</t>
  </si>
  <si>
    <t>ОС-0,7-9,0</t>
  </si>
  <si>
    <t>273/219</t>
  </si>
  <si>
    <t>ОС-0,7-0,9-2В</t>
  </si>
  <si>
    <t>ОС-0,9-9,0</t>
  </si>
  <si>
    <t>325/273</t>
  </si>
  <si>
    <t>ОС-0,4-9,0</t>
  </si>
  <si>
    <t>Т</t>
  </si>
  <si>
    <t>ОС-0,8-9,0</t>
  </si>
  <si>
    <t>ОС-0,8-9,0-2В</t>
  </si>
  <si>
    <t>ОС-1,0-9,0</t>
  </si>
  <si>
    <t>273/219/168</t>
  </si>
  <si>
    <t>ОС-1,1-9,0</t>
  </si>
  <si>
    <t>273/219/194</t>
  </si>
  <si>
    <t>ОС-1,5-9,0</t>
  </si>
  <si>
    <t>ОС-2,1-9,0</t>
  </si>
  <si>
    <t>325/273/219</t>
  </si>
  <si>
    <t>ОС-0,4-11,0</t>
  </si>
  <si>
    <t>ОС-0,6-11,0</t>
  </si>
  <si>
    <t>ОС-1,0-11,0</t>
  </si>
  <si>
    <t>ОС-1,3-11,0</t>
  </si>
  <si>
    <t>ОС-1,4-11,0</t>
  </si>
  <si>
    <t>426/325</t>
  </si>
  <si>
    <t>ОС-1,8-11,0</t>
  </si>
  <si>
    <t>ОС-2,7-11,0</t>
  </si>
  <si>
    <t>426/325/273</t>
  </si>
  <si>
    <t>х</t>
  </si>
  <si>
    <t>ОС-1,1-13,0</t>
  </si>
  <si>
    <t>ОС-1,0-13,0</t>
  </si>
  <si>
    <t>ОС-1,5-13,0</t>
  </si>
  <si>
    <t>ОС-1,9-13,0</t>
  </si>
  <si>
    <t>428/325/273</t>
  </si>
  <si>
    <t>ОС-0,9-9,0-2В</t>
  </si>
  <si>
    <t>ОС-1,5-9,0-2В</t>
  </si>
  <si>
    <t>Опоры трубчатые силовые ОС-Мосгортранс</t>
  </si>
  <si>
    <t>Общая длина</t>
  </si>
  <si>
    <t>Н, м</t>
  </si>
  <si>
    <r>
      <t>Опоры трубчатые силовые</t>
    </r>
    <r>
      <rPr>
        <sz val="9"/>
        <color theme="1"/>
        <rFont val="Arial"/>
        <family val="2"/>
        <charset val="204"/>
      </rPr>
      <t xml:space="preserve"> прямостоечые в грунт</t>
    </r>
    <r>
      <rPr>
        <b/>
        <sz val="11"/>
        <color theme="1"/>
        <rFont val="Arial"/>
        <family val="2"/>
        <charset val="204"/>
      </rPr>
      <t xml:space="preserve"> - ОС</t>
    </r>
  </si>
  <si>
    <r>
      <t xml:space="preserve">Опоры трубчатые силовые </t>
    </r>
    <r>
      <rPr>
        <sz val="9"/>
        <color theme="1"/>
        <rFont val="Arial"/>
        <family val="2"/>
        <charset val="204"/>
      </rPr>
      <t>с фланцевым соединение</t>
    </r>
  </si>
  <si>
    <r>
      <t xml:space="preserve"> опоры и закладного элемента (фундаментного блока) - </t>
    </r>
    <r>
      <rPr>
        <b/>
        <sz val="11"/>
        <color theme="1"/>
        <rFont val="Arial"/>
        <family val="2"/>
        <charset val="204"/>
      </rPr>
      <t>ОСф</t>
    </r>
  </si>
  <si>
    <t>219/159</t>
  </si>
  <si>
    <t>Длина</t>
  </si>
  <si>
    <t>L, м</t>
  </si>
  <si>
    <t>По запросу заказчика, возможно изготовление опор из трубы горячекатанной бесшовной ГОСТ 8732-78, цены уточняйте у менеджеров отдела продаж.</t>
  </si>
  <si>
    <t>140/78</t>
  </si>
  <si>
    <t>137/78</t>
  </si>
  <si>
    <t>143/78</t>
  </si>
  <si>
    <t>138/78</t>
  </si>
  <si>
    <t>139/78</t>
  </si>
  <si>
    <t>133/78</t>
  </si>
  <si>
    <t>157/78</t>
  </si>
  <si>
    <t>162/78</t>
  </si>
  <si>
    <t>155/78</t>
  </si>
  <si>
    <t>160/78</t>
  </si>
  <si>
    <t>170/78</t>
  </si>
  <si>
    <t>168/78</t>
  </si>
  <si>
    <t>125/78</t>
  </si>
  <si>
    <t>153/78</t>
  </si>
  <si>
    <t>180/78</t>
  </si>
  <si>
    <t>254/100</t>
  </si>
  <si>
    <t>277/100</t>
  </si>
  <si>
    <t>320х320</t>
  </si>
  <si>
    <t>ОГКф-11,0 (2)</t>
  </si>
  <si>
    <t>ОГКф-12,0 (2)</t>
  </si>
  <si>
    <t>240/150</t>
  </si>
  <si>
    <t>260/150</t>
  </si>
  <si>
    <t>265/150</t>
  </si>
  <si>
    <t>295/150</t>
  </si>
  <si>
    <t>300/150</t>
  </si>
  <si>
    <t>310/150</t>
  </si>
  <si>
    <t>ОГКСф-400-8,0</t>
  </si>
  <si>
    <t>ОГКСф-400-9,0</t>
  </si>
  <si>
    <t>ОГКСф-400-10,0</t>
  </si>
  <si>
    <t>ОГКСф-700-8,0</t>
  </si>
  <si>
    <t>ОГКСф-700-9,0</t>
  </si>
  <si>
    <t>ОГКСф-700-10,0</t>
  </si>
  <si>
    <t>ОГКСф-1000-8,0</t>
  </si>
  <si>
    <t>ОГКСф-1000-9,0</t>
  </si>
  <si>
    <t>ОГКСф-1000-10,0</t>
  </si>
  <si>
    <t>ОГКСф-1300-8,0</t>
  </si>
  <si>
    <t>ОГКСф-1300-9,0</t>
  </si>
  <si>
    <t>ОГКСф-1300-10,0</t>
  </si>
  <si>
    <t>325/150</t>
  </si>
  <si>
    <t>350/150</t>
  </si>
  <si>
    <t>108/58</t>
  </si>
  <si>
    <t>Опоры ОТ(108/57)</t>
  </si>
  <si>
    <t>Опоры ОТ(108/76)</t>
  </si>
  <si>
    <t>Опоры ОТ(133/108)</t>
  </si>
  <si>
    <t>Опоры ОТ(159/76)</t>
  </si>
  <si>
    <t>1,5</t>
  </si>
  <si>
    <t>Опоры ОТ(159/133)</t>
  </si>
  <si>
    <t>377/273</t>
  </si>
  <si>
    <t>ОСф-300-8,5</t>
  </si>
  <si>
    <t>ОСф-300-9,0</t>
  </si>
  <si>
    <t>ОСф-400-8,5</t>
  </si>
  <si>
    <t>ОСф-400-9,0</t>
  </si>
  <si>
    <t>ОСф-700-8,5</t>
  </si>
  <si>
    <t>ОСф-700-9,0</t>
  </si>
  <si>
    <t>ОСф-1000-8,5</t>
  </si>
  <si>
    <t>ОСф-1000-9,0</t>
  </si>
  <si>
    <t>ОСф-1300-8,5</t>
  </si>
  <si>
    <t>ОСф-1300-9,0</t>
  </si>
  <si>
    <t>AxBхS, мм</t>
  </si>
  <si>
    <t>250*250*10</t>
  </si>
  <si>
    <t>300*300*10</t>
  </si>
  <si>
    <t>320*320*16</t>
  </si>
  <si>
    <t>400*400*16</t>
  </si>
  <si>
    <t>400*400*20</t>
  </si>
  <si>
    <t>500*500*20</t>
  </si>
  <si>
    <t>Тип опор</t>
  </si>
  <si>
    <t>ОГКф-7,0;   ОТ(133/108)</t>
  </si>
  <si>
    <t>ОГКф-11,0; ОГКф-12,0</t>
  </si>
  <si>
    <t>ОГКф-8,0;ОГКф-9,0; ОГКф-10,0; ОТф(159/76), ОТф(159/133)</t>
  </si>
  <si>
    <t>ОГКф-8,0(2);ОГКф-9,0(2);ОГКф-10,0(2);</t>
  </si>
  <si>
    <t>ОГКф-11,0(2);      ОГКф-12,0(2)</t>
  </si>
  <si>
    <t>ОГКф-14,0;           ОГКф-16,0</t>
  </si>
  <si>
    <t>Параметры трубы</t>
  </si>
  <si>
    <t>D*s, мм</t>
  </si>
  <si>
    <t>108*3,5</t>
  </si>
  <si>
    <t>ФБ-0,108-1,25</t>
  </si>
  <si>
    <t>133*3,5</t>
  </si>
  <si>
    <t>ФБ-0,133-1,25</t>
  </si>
  <si>
    <t>159*4,0</t>
  </si>
  <si>
    <t>219*6,0</t>
  </si>
  <si>
    <t>273*7,0</t>
  </si>
  <si>
    <t>ФБ-0,273-3,0</t>
  </si>
  <si>
    <t>ОГКф-3,0; ОГКф-4,0; ОГКф-5,0; ОГКф-6,0; ОТф(108/57), ОТф(108/76)</t>
  </si>
  <si>
    <t>DхS, мм</t>
  </si>
  <si>
    <t>440*16</t>
  </si>
  <si>
    <t>520*20</t>
  </si>
  <si>
    <t>540*25</t>
  </si>
  <si>
    <t>570*25</t>
  </si>
  <si>
    <t xml:space="preserve">ФБ -0,219-2,0 </t>
  </si>
  <si>
    <t xml:space="preserve">ФБ -0,219-2,5 </t>
  </si>
  <si>
    <t xml:space="preserve">ФБ -0,219-3,0 </t>
  </si>
  <si>
    <t xml:space="preserve">ФБ -0,273-2,0 </t>
  </si>
  <si>
    <t xml:space="preserve">ФБ -0,273-2,5 </t>
  </si>
  <si>
    <t xml:space="preserve">ФБ -0,273-3,0 </t>
  </si>
  <si>
    <t xml:space="preserve">ФБ -0,325-2,0 </t>
  </si>
  <si>
    <t xml:space="preserve">ФБ -0,325-2,5 </t>
  </si>
  <si>
    <t xml:space="preserve">ФБ -0,325-3,0 </t>
  </si>
  <si>
    <t>ОГКСф-400</t>
  </si>
  <si>
    <t>ОГКСф-700</t>
  </si>
  <si>
    <t>325*8,0</t>
  </si>
  <si>
    <t>ОГКСф-1000;    ОГКСф-1300-8,0</t>
  </si>
  <si>
    <t>325*9,0</t>
  </si>
  <si>
    <t>325*7,0</t>
  </si>
  <si>
    <t>Фундаментные блоки (ФБ) для опор ОГСКф</t>
  </si>
  <si>
    <t>Фундаментные блоки (ФБ) для опор ОСф</t>
  </si>
  <si>
    <t>425*16</t>
  </si>
  <si>
    <t>450*16</t>
  </si>
  <si>
    <t>550*20</t>
  </si>
  <si>
    <t>ФБ-0,219-3,0</t>
  </si>
  <si>
    <t>ФБ-0,377-2,0</t>
  </si>
  <si>
    <t>ФБ-0,377-2,5</t>
  </si>
  <si>
    <t>ФБ-0,377-3,0</t>
  </si>
  <si>
    <t>ОСф-300; ОСф-400</t>
  </si>
  <si>
    <t>219*8,0</t>
  </si>
  <si>
    <t>ОСф-700</t>
  </si>
  <si>
    <t>ОСф-1000</t>
  </si>
  <si>
    <t>Осф-1300</t>
  </si>
  <si>
    <t>273*8,0</t>
  </si>
  <si>
    <t>377*8,0</t>
  </si>
  <si>
    <t>Консоли (К) для опор ОГСКф</t>
  </si>
  <si>
    <t>Консоли (К) для опор ОСф</t>
  </si>
  <si>
    <t xml:space="preserve">К -0,219-1,4 </t>
  </si>
  <si>
    <t xml:space="preserve">К -0,219-1,7 </t>
  </si>
  <si>
    <t xml:space="preserve">К -0,219-2,0 </t>
  </si>
  <si>
    <t xml:space="preserve">К -0,273-1,4 </t>
  </si>
  <si>
    <t xml:space="preserve">К -0,273-1,7 </t>
  </si>
  <si>
    <t xml:space="preserve">К -0,273-2,0 </t>
  </si>
  <si>
    <t xml:space="preserve">К -0,325-1,4 </t>
  </si>
  <si>
    <t xml:space="preserve">К -0,325-1,7 </t>
  </si>
  <si>
    <t xml:space="preserve">К -0,325-2,0 </t>
  </si>
  <si>
    <t>ОГКСф-400-8,0; ОГКСф-400-9,0</t>
  </si>
  <si>
    <t>219*7,0</t>
  </si>
  <si>
    <t>К-0,219-1,4</t>
  </si>
  <si>
    <t>К-0,219-1,7</t>
  </si>
  <si>
    <t>К-0,219-2,0</t>
  </si>
  <si>
    <t>К-0,273-1,4</t>
  </si>
  <si>
    <t>К-0,273-1,7</t>
  </si>
  <si>
    <t>К-0,273-2,0</t>
  </si>
  <si>
    <t>К-0,325-1,4</t>
  </si>
  <si>
    <t>К-0,325-1,7</t>
  </si>
  <si>
    <t>К-0,325-2,0</t>
  </si>
  <si>
    <t>К-0,377-1,4</t>
  </si>
  <si>
    <t>К-0,377-1,7</t>
  </si>
  <si>
    <t>К-0,377-2,0</t>
  </si>
  <si>
    <t>Фундаменты выносные (ФВ) для опор ОГСКф</t>
  </si>
  <si>
    <t>ФВ-0,219-3,0-1,4 (фл.440x16-Мц340-8х28)</t>
  </si>
  <si>
    <t xml:space="preserve">ФВ-0,219-2,0-1,4 </t>
  </si>
  <si>
    <t xml:space="preserve">ФВ-0,219-2,0-1,7 </t>
  </si>
  <si>
    <t xml:space="preserve">ФВ-0,219-2,0-2,0 </t>
  </si>
  <si>
    <t xml:space="preserve">ФВ-0,219-2,5-1,4 </t>
  </si>
  <si>
    <t xml:space="preserve">ФВ-0,219-2,5-1,7 </t>
  </si>
  <si>
    <t xml:space="preserve">ФВ-0,219-2,5-2,0 </t>
  </si>
  <si>
    <t xml:space="preserve">ФВ-0,219-3,0-1,7 </t>
  </si>
  <si>
    <t xml:space="preserve">ФВ-0,219-3,0-2,0 </t>
  </si>
  <si>
    <t xml:space="preserve">ФВ-0,219-3,0-1,4 </t>
  </si>
  <si>
    <t xml:space="preserve">ФВ-0,273-2,0-1,4 </t>
  </si>
  <si>
    <t xml:space="preserve">ФВ-0,273-2,0-1,7 </t>
  </si>
  <si>
    <t xml:space="preserve">ФВ-0,273-2,0-2,0 </t>
  </si>
  <si>
    <t xml:space="preserve">ФВ-0,273-2,5-1,4 </t>
  </si>
  <si>
    <t xml:space="preserve">ФВ-0,273-2,5-1,7 </t>
  </si>
  <si>
    <t xml:space="preserve">ФВ-0,273-2,5-2,0 </t>
  </si>
  <si>
    <t xml:space="preserve">ФВ-0,273-3,0-1,4 </t>
  </si>
  <si>
    <t xml:space="preserve">ФВ-0,273-3,0-1,7 </t>
  </si>
  <si>
    <t xml:space="preserve">ФВ-0,273-3,0-2,0 </t>
  </si>
  <si>
    <t xml:space="preserve">ФВ-0,325-3,0-2,0 </t>
  </si>
  <si>
    <t xml:space="preserve">ФВ-0,325-3,0-1,7 </t>
  </si>
  <si>
    <t xml:space="preserve">ФВ-0,325-3,0-1,4 </t>
  </si>
  <si>
    <t xml:space="preserve">ФВ-0,325-2,5-2,0 </t>
  </si>
  <si>
    <t xml:space="preserve">ФВ-0,325-2,5-1,7 </t>
  </si>
  <si>
    <t xml:space="preserve">ФВ-0,325-2,5-1,4 </t>
  </si>
  <si>
    <t xml:space="preserve">ФВ-0,325-2,0-2,0 </t>
  </si>
  <si>
    <t xml:space="preserve">ФВ-0,325-2,0-1,7 </t>
  </si>
  <si>
    <t xml:space="preserve">ФВ-0,325-2,0-1,4 </t>
  </si>
  <si>
    <t>Фундаменты выносные (ФВ) для опор ОСф</t>
  </si>
  <si>
    <t xml:space="preserve">ФВ-0,377-2,0-1,4 </t>
  </si>
  <si>
    <t xml:space="preserve">ФВ-0,377-2,0-1,7 </t>
  </si>
  <si>
    <t xml:space="preserve">ФВ-0,377-2,0-2,0 </t>
  </si>
  <si>
    <t xml:space="preserve">ФВ-0,377-2,5-1,4 </t>
  </si>
  <si>
    <t xml:space="preserve">ФВ-0,377-2,5-1,7 </t>
  </si>
  <si>
    <t xml:space="preserve">ФВ-0,377-2,5-2,0 </t>
  </si>
  <si>
    <t xml:space="preserve">ФВ-0,377-3,0-1,4 </t>
  </si>
  <si>
    <t xml:space="preserve">ФВ-0,377-3,0-1,7 </t>
  </si>
  <si>
    <t xml:space="preserve">ФВ-0,377-3,0-2,0 </t>
  </si>
  <si>
    <t>ОСф-1300</t>
  </si>
  <si>
    <t>Установочное место кронштейна</t>
  </si>
  <si>
    <t>О2</t>
  </si>
  <si>
    <t>О3</t>
  </si>
  <si>
    <t>О4</t>
  </si>
  <si>
    <t>О5</t>
  </si>
  <si>
    <t>Высота опорной части</t>
  </si>
  <si>
    <t>Высота общая</t>
  </si>
  <si>
    <t>DхS (AxBхS), мм</t>
  </si>
  <si>
    <t>МОГК-8-VII</t>
  </si>
  <si>
    <t>МОГК-9-VI</t>
  </si>
  <si>
    <t>МОГК-10-V</t>
  </si>
  <si>
    <t>МОГК-12-IV</t>
  </si>
  <si>
    <t>МОГК-13-IV</t>
  </si>
  <si>
    <t>МОГК-14-IV</t>
  </si>
  <si>
    <t>МОГК-15-III</t>
  </si>
  <si>
    <t>МОГК-16-III</t>
  </si>
  <si>
    <t>МОГК-18-III</t>
  </si>
  <si>
    <t>МОГК-18-V</t>
  </si>
  <si>
    <t>МОГК-19-III</t>
  </si>
  <si>
    <t>МОГК-19-V</t>
  </si>
  <si>
    <t>МОГК-20-III</t>
  </si>
  <si>
    <t>МОГК-20-V</t>
  </si>
  <si>
    <t>МОГК-21-III</t>
  </si>
  <si>
    <t>МОГК-21-V</t>
  </si>
  <si>
    <t>МОГК-22-IV</t>
  </si>
  <si>
    <t>МОГК-23-IV</t>
  </si>
  <si>
    <t>МОГК-24-IV</t>
  </si>
  <si>
    <t>МОГК-25-IV</t>
  </si>
  <si>
    <t>МОГК-26-IV</t>
  </si>
  <si>
    <t>МОГК-27-III</t>
  </si>
  <si>
    <t>МОГК-27-IV</t>
  </si>
  <si>
    <t>МОГК-28-III</t>
  </si>
  <si>
    <t>МОГК-28-IV</t>
  </si>
  <si>
    <t>МОГК-29-III</t>
  </si>
  <si>
    <t>МОГК-29-IV</t>
  </si>
  <si>
    <t>МОГК-30-III</t>
  </si>
  <si>
    <t>МОГК-30-IV</t>
  </si>
  <si>
    <t>МОГК-31-III</t>
  </si>
  <si>
    <t>МОГК-31-IV</t>
  </si>
  <si>
    <t>МОГК-32-III</t>
  </si>
  <si>
    <t>МОГК-32-II</t>
  </si>
  <si>
    <t>МОГК-33-II</t>
  </si>
  <si>
    <t>МОГК-33-III</t>
  </si>
  <si>
    <t>МОГК-34-II</t>
  </si>
  <si>
    <t>МОГК-34-III</t>
  </si>
  <si>
    <t>МОГК-35-II</t>
  </si>
  <si>
    <t>МОГК-35-III</t>
  </si>
  <si>
    <t>МОГК-36-II</t>
  </si>
  <si>
    <t>МОГК-36-III</t>
  </si>
  <si>
    <t>135/84</t>
  </si>
  <si>
    <t>300/100</t>
  </si>
  <si>
    <t>326/150</t>
  </si>
  <si>
    <t>372/150</t>
  </si>
  <si>
    <t>421/150</t>
  </si>
  <si>
    <t>478/150</t>
  </si>
  <si>
    <t>250*250*16</t>
  </si>
  <si>
    <t>320*320*20</t>
  </si>
  <si>
    <t>500*20</t>
  </si>
  <si>
    <t>530*20</t>
  </si>
  <si>
    <t>570*20</t>
  </si>
  <si>
    <t>620*20</t>
  </si>
  <si>
    <t>680*20</t>
  </si>
  <si>
    <t>273/168</t>
  </si>
  <si>
    <t>325/219</t>
  </si>
  <si>
    <t>377/219</t>
  </si>
  <si>
    <t>426/273</t>
  </si>
  <si>
    <r>
      <t xml:space="preserve">Опоры трубчатые контактной сети </t>
    </r>
    <r>
      <rPr>
        <sz val="9"/>
        <color theme="1"/>
        <rFont val="Arial"/>
        <family val="2"/>
        <charset val="204"/>
      </rPr>
      <t>прямостоечные в грунт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ОКСТ</t>
    </r>
  </si>
  <si>
    <r>
      <t xml:space="preserve">Опоры трубчатые контактной сети </t>
    </r>
    <r>
      <rPr>
        <sz val="9"/>
        <color theme="1"/>
        <rFont val="Arial"/>
        <family val="2"/>
        <charset val="204"/>
      </rPr>
      <t>с фланцевым соединением</t>
    </r>
  </si>
  <si>
    <r>
      <t xml:space="preserve"> опоры и закладного элемента (фундаментного блока) - </t>
    </r>
    <r>
      <rPr>
        <b/>
        <sz val="11"/>
        <color theme="1"/>
        <rFont val="Arial"/>
        <family val="2"/>
        <charset val="204"/>
      </rPr>
      <t>ОКСТф</t>
    </r>
  </si>
  <si>
    <t>ОКСТф-300-9,0</t>
  </si>
  <si>
    <t>D1*s, мм</t>
  </si>
  <si>
    <t>ОКСТф-400-9,0</t>
  </si>
  <si>
    <t>ОКСТф-700-9,0</t>
  </si>
  <si>
    <t>ОКСТф-900-9,0</t>
  </si>
  <si>
    <t>ОКСТф-1000-9,0</t>
  </si>
  <si>
    <t>ОКСТф-1200-9,0</t>
  </si>
  <si>
    <t>ОКСТф-1300-9,0</t>
  </si>
  <si>
    <t>ОКСТф-1500-9,0</t>
  </si>
  <si>
    <t>ОКСТф-1800-9,0</t>
  </si>
  <si>
    <t>ОКСТф-300-10,0</t>
  </si>
  <si>
    <t>ОКСТф-300-11,0</t>
  </si>
  <si>
    <t>ОКСТф-300-12,0</t>
  </si>
  <si>
    <t>ОКСТф-400-10,0</t>
  </si>
  <si>
    <t>ОКСТф-400-11,0</t>
  </si>
  <si>
    <t>ОКСТф-400-12,0</t>
  </si>
  <si>
    <t>ОКСТф-700-10,0</t>
  </si>
  <si>
    <t>ОКСТф-700-11,0</t>
  </si>
  <si>
    <t>ОКСТф-700-12,0</t>
  </si>
  <si>
    <t>ОКСТф-900-10,0</t>
  </si>
  <si>
    <t>ОКСТф-1000-10,0</t>
  </si>
  <si>
    <t>ОКСТф-1000-11,0</t>
  </si>
  <si>
    <t>ОКСТф-1000-12,0</t>
  </si>
  <si>
    <t>ОКСТф-1200-10,0</t>
  </si>
  <si>
    <t>ОКСТф-1300-10,0</t>
  </si>
  <si>
    <t>ОКСТф-1500-10,0</t>
  </si>
  <si>
    <t>ОКСТф-1500-11,0</t>
  </si>
  <si>
    <t>ОКСТф-1500-12,0</t>
  </si>
  <si>
    <t>ОКСТф-1800-10,0</t>
  </si>
  <si>
    <t>ОКСТф-1800-11,0</t>
  </si>
  <si>
    <t>ОКСТф-1800-12,0</t>
  </si>
  <si>
    <t>ОКСТф-2000-9,0</t>
  </si>
  <si>
    <t>ОКСТф-2200-9,0</t>
  </si>
  <si>
    <t>ОКСТф-2200-10,0</t>
  </si>
  <si>
    <t>ОКСТф-2500-9,0</t>
  </si>
  <si>
    <t>ОКСТф-2500-10,0</t>
  </si>
  <si>
    <t>ОКСТф-2500-11,0</t>
  </si>
  <si>
    <t>ОКСТф-3000-9,0</t>
  </si>
  <si>
    <t>ОКСТф-3000-10,0</t>
  </si>
  <si>
    <t>ОКСТф-2000-10,0</t>
  </si>
  <si>
    <t>ОКСТф-2000-11,0</t>
  </si>
  <si>
    <t>ОКСТф-2000-12,0</t>
  </si>
  <si>
    <t>325/168</t>
  </si>
  <si>
    <t>426/377</t>
  </si>
  <si>
    <t>525*16</t>
  </si>
  <si>
    <t>525*20</t>
  </si>
  <si>
    <t>590*25</t>
  </si>
  <si>
    <t>580*30</t>
  </si>
  <si>
    <t>630*30</t>
  </si>
  <si>
    <t>640*25</t>
  </si>
  <si>
    <t>680*30</t>
  </si>
  <si>
    <t>710*35</t>
  </si>
  <si>
    <t>ОТп(108/57)-1,5-0,8</t>
  </si>
  <si>
    <t>ОТп(108/57)-2,0-0,8</t>
  </si>
  <si>
    <t>ОТп(108/57)-2,5-0,8</t>
  </si>
  <si>
    <t>ОТп(108/57)-3,0-0,8</t>
  </si>
  <si>
    <t>ОТп(108/57)-3,2-0,8</t>
  </si>
  <si>
    <t>ОТп(108/57)-3,5-0,8</t>
  </si>
  <si>
    <t>ОТп(108/57)-3,7-1,0</t>
  </si>
  <si>
    <r>
      <rPr>
        <b/>
        <sz val="9"/>
        <color theme="1"/>
        <rFont val="Arial"/>
        <family val="2"/>
        <charset val="204"/>
      </rPr>
      <t xml:space="preserve">ОТп(108/57) </t>
    </r>
    <r>
      <rPr>
        <sz val="9"/>
        <color theme="1"/>
        <rFont val="Arial"/>
        <family val="2"/>
        <charset val="204"/>
      </rPr>
      <t>- прямостоечные (в грунт)</t>
    </r>
  </si>
  <si>
    <r>
      <rPr>
        <b/>
        <sz val="9"/>
        <color theme="1"/>
        <rFont val="Arial"/>
        <family val="2"/>
        <charset val="204"/>
      </rPr>
      <t>ОТф(108/57)</t>
    </r>
    <r>
      <rPr>
        <sz val="9"/>
        <color theme="1"/>
        <rFont val="Arial"/>
        <family val="2"/>
        <charset val="204"/>
      </rPr>
      <t xml:space="preserve"> - с фланцевым соединением опоры и закладного элемента (фундаментного блока)</t>
    </r>
  </si>
  <si>
    <t>ОТф(108/57)-1,5</t>
  </si>
  <si>
    <t>ОТф(108/57)-2,0</t>
  </si>
  <si>
    <t>ОТф(108/57)-2,5</t>
  </si>
  <si>
    <t>ОТф(108/57)-2,8</t>
  </si>
  <si>
    <t>ОТф(108/57)-3,0</t>
  </si>
  <si>
    <t>ОТф(108/57)-3,2</t>
  </si>
  <si>
    <t>ОТф(108/57)-3,5</t>
  </si>
  <si>
    <t>ОТф(108/57)-3,7</t>
  </si>
  <si>
    <t>ОТф(108/57)-4,0</t>
  </si>
  <si>
    <r>
      <rPr>
        <b/>
        <sz val="9"/>
        <color theme="1"/>
        <rFont val="Arial"/>
        <family val="2"/>
        <charset val="204"/>
      </rPr>
      <t>ОТп(108/76)</t>
    </r>
    <r>
      <rPr>
        <sz val="9"/>
        <color theme="1"/>
        <rFont val="Arial"/>
        <family val="2"/>
        <charset val="204"/>
      </rPr>
      <t xml:space="preserve"> - прямостоечные (в грунт)</t>
    </r>
  </si>
  <si>
    <t>ОТп(108/76)-1,5-0,8</t>
  </si>
  <si>
    <t>ОТп(108/76)-2,0-0,8</t>
  </si>
  <si>
    <t>ОТп(108/76)-2,5-0,8</t>
  </si>
  <si>
    <t>ОТп(108/76)-3,0-0,8</t>
  </si>
  <si>
    <t>ОТп(108/76)-3,2-0,8</t>
  </si>
  <si>
    <t>ОТп(108/76)-3,5-0,8</t>
  </si>
  <si>
    <t>ОТп(108/76)-3,5-1,0</t>
  </si>
  <si>
    <t>ОТп(108/76)-4,0-1,0</t>
  </si>
  <si>
    <t>ОТп(108/76)-4,5-1,0</t>
  </si>
  <si>
    <t>ОТп(108/76)-6,0-1,5</t>
  </si>
  <si>
    <r>
      <rPr>
        <b/>
        <sz val="9"/>
        <color theme="1"/>
        <rFont val="Arial"/>
        <family val="2"/>
        <charset val="204"/>
      </rPr>
      <t>ОТф(108/76)</t>
    </r>
    <r>
      <rPr>
        <sz val="9"/>
        <color theme="1"/>
        <rFont val="Arial"/>
        <family val="2"/>
        <charset val="204"/>
      </rPr>
      <t xml:space="preserve"> - с фланцевым соединением опоры и закладного элемента (фундаментного блока)</t>
    </r>
  </si>
  <si>
    <t>ОТф(108/76)-1,5</t>
  </si>
  <si>
    <t>ОТф(108/76)-2,0</t>
  </si>
  <si>
    <t>ОТф(108/76)-2,5</t>
  </si>
  <si>
    <t>ОТф(108/76)-3,0</t>
  </si>
  <si>
    <t>ОТф(108/76)-3,2</t>
  </si>
  <si>
    <t>ОТф(108/76)-3,5</t>
  </si>
  <si>
    <t>ОТф(108/76)-4,0</t>
  </si>
  <si>
    <t>ОТф(108/76)-4,5</t>
  </si>
  <si>
    <t>ОТф(108/76)-5,0</t>
  </si>
  <si>
    <t>ОТф(108/76)-5,5</t>
  </si>
  <si>
    <t>ОТф(108/76)-6,0</t>
  </si>
  <si>
    <r>
      <rPr>
        <b/>
        <sz val="9"/>
        <color theme="1"/>
        <rFont val="Arial"/>
        <family val="2"/>
        <charset val="204"/>
      </rPr>
      <t>ОТп(133/108)</t>
    </r>
    <r>
      <rPr>
        <sz val="9"/>
        <color theme="1"/>
        <rFont val="Arial"/>
        <family val="2"/>
        <charset val="204"/>
      </rPr>
      <t xml:space="preserve"> - прямостоечные (в грунт)</t>
    </r>
  </si>
  <si>
    <t>ОТп(133/108)-5,0-1,5</t>
  </si>
  <si>
    <t>ОТп(133/108)-5,0-2,0</t>
  </si>
  <si>
    <t>ОТп(133/108)-6,0-1,5</t>
  </si>
  <si>
    <t>ОТп(133/108)-6,0-2,0</t>
  </si>
  <si>
    <t>ОТп(133/108)-7,0-1,5</t>
  </si>
  <si>
    <t>ОТп(133/108)-7,0-2,0</t>
  </si>
  <si>
    <t>ОТп(133/108)-8,0-1,5</t>
  </si>
  <si>
    <t>ОТп(133/108)-8,0-2,0</t>
  </si>
  <si>
    <t>ОТп(133/108)-9,0-1,5</t>
  </si>
  <si>
    <t>ОТп(133/108)-9,0-2,0</t>
  </si>
  <si>
    <r>
      <rPr>
        <b/>
        <sz val="9"/>
        <color theme="1"/>
        <rFont val="Arial"/>
        <family val="2"/>
        <charset val="204"/>
      </rPr>
      <t>ОТф(133/108)</t>
    </r>
    <r>
      <rPr>
        <sz val="9"/>
        <color theme="1"/>
        <rFont val="Arial"/>
        <family val="2"/>
        <charset val="204"/>
      </rPr>
      <t xml:space="preserve"> - с фланцевым соединением опоры и закладного элемента (фундаментного блока)</t>
    </r>
  </si>
  <si>
    <t>ОТф(133/108)-5,0</t>
  </si>
  <si>
    <t>ОТф(133/108-6,0</t>
  </si>
  <si>
    <t>ОТф(133/108)-7,0</t>
  </si>
  <si>
    <t>ОТф(133/108)-8,0</t>
  </si>
  <si>
    <t>ОТф(133/108)-9,0</t>
  </si>
  <si>
    <r>
      <rPr>
        <b/>
        <sz val="9"/>
        <color theme="1"/>
        <rFont val="Arial"/>
        <family val="2"/>
        <charset val="204"/>
      </rPr>
      <t>ОТп(159/76)</t>
    </r>
    <r>
      <rPr>
        <sz val="9"/>
        <color theme="1"/>
        <rFont val="Arial"/>
        <family val="2"/>
        <charset val="204"/>
      </rPr>
      <t>- прямостоечные (в грунт)</t>
    </r>
  </si>
  <si>
    <t>ОТп(159/76)-2,5-0,8</t>
  </si>
  <si>
    <t>ОТп(159/76)-3,0-0,8</t>
  </si>
  <si>
    <t>ОТп(159/76)-3,0-1,0</t>
  </si>
  <si>
    <t>ОТп(159/76)-3,5-0,8</t>
  </si>
  <si>
    <t>ОТп(159/76)-3,5-1,0</t>
  </si>
  <si>
    <t>ОТп(159/76)-4,0-1,5</t>
  </si>
  <si>
    <t>ОТп(159/76)-4,5-1,5</t>
  </si>
  <si>
    <t>ОТп(159/76)-5,0-1,5</t>
  </si>
  <si>
    <t>ОТп(159/76)-6,0-1,5</t>
  </si>
  <si>
    <t>ОТф(159/76)-6,0</t>
  </si>
  <si>
    <t>ОТф(159/76)-5,5</t>
  </si>
  <si>
    <t>ОТф(159/76)-5,0</t>
  </si>
  <si>
    <t>ОТф(159/76)-4,5</t>
  </si>
  <si>
    <t>ОТф(159/76)-4,0</t>
  </si>
  <si>
    <t>ОТф(159/76)-3,5</t>
  </si>
  <si>
    <t>ОТф(159/76)-3,0</t>
  </si>
  <si>
    <t>ОТф(159/76)-2,5</t>
  </si>
  <si>
    <r>
      <rPr>
        <b/>
        <sz val="9"/>
        <color theme="1"/>
        <rFont val="Arial"/>
        <family val="2"/>
        <charset val="204"/>
      </rPr>
      <t>ОТп(159/133)</t>
    </r>
    <r>
      <rPr>
        <sz val="9"/>
        <color theme="1"/>
        <rFont val="Arial"/>
        <family val="2"/>
        <charset val="204"/>
      </rPr>
      <t xml:space="preserve"> - прямостоечные (в грунт)</t>
    </r>
  </si>
  <si>
    <t>ОТп(159/133)-5,0-1,5</t>
  </si>
  <si>
    <t>ОТп(159/133)-5,0-2,0</t>
  </si>
  <si>
    <t>ОТп(159/133)-6,0-1,5</t>
  </si>
  <si>
    <t>ОТп(159/133)-6,0-2,0</t>
  </si>
  <si>
    <t>ОТп(159/133)-7,0-1,5</t>
  </si>
  <si>
    <t>ОТп(159/133)-7,0-2,0</t>
  </si>
  <si>
    <t>ОТп(159/133)-8,0-1,5</t>
  </si>
  <si>
    <t>ОТп(159/133)-8,0-2,0</t>
  </si>
  <si>
    <t>ОТп(159/133)-9,0-1,5</t>
  </si>
  <si>
    <t>ОТп(159/133)-9,0-2,0</t>
  </si>
  <si>
    <t>ОТп(159/133)-10,0-2,0</t>
  </si>
  <si>
    <r>
      <rPr>
        <b/>
        <sz val="9"/>
        <color theme="1"/>
        <rFont val="Arial"/>
        <family val="2"/>
        <charset val="204"/>
      </rPr>
      <t>ОТф(159/76)ф</t>
    </r>
    <r>
      <rPr>
        <sz val="9"/>
        <color theme="1"/>
        <rFont val="Arial"/>
        <family val="2"/>
        <charset val="204"/>
      </rPr>
      <t xml:space="preserve"> - с фланцевым соединением опоры и закладного элемента (фундаментного блока)</t>
    </r>
  </si>
  <si>
    <r>
      <rPr>
        <b/>
        <sz val="9"/>
        <color theme="1"/>
        <rFont val="Arial"/>
        <family val="2"/>
        <charset val="204"/>
      </rPr>
      <t>ОТф(159/133)</t>
    </r>
    <r>
      <rPr>
        <sz val="9"/>
        <color theme="1"/>
        <rFont val="Arial"/>
        <family val="2"/>
        <charset val="204"/>
      </rPr>
      <t xml:space="preserve"> - с фланцевым соединением опоры и закладного элемента (фундаментного блока)</t>
    </r>
  </si>
  <si>
    <t>ОТф(159/133)-12,0</t>
  </si>
  <si>
    <t>ОТф(159/133)-11,0</t>
  </si>
  <si>
    <t>ОТф(159/133)-10,0</t>
  </si>
  <si>
    <t>ОТф(159/133)-8,0</t>
  </si>
  <si>
    <t>ОТф(159/133)-7,0</t>
  </si>
  <si>
    <t>ОТф(159/133)-6,0</t>
  </si>
  <si>
    <t>ОТф(159/133)-5,0</t>
  </si>
  <si>
    <t>ОТф(159/133)-9,0</t>
  </si>
  <si>
    <t>ОСп-300-8,5-2,0</t>
  </si>
  <si>
    <t>ОСп-300-9,0-2,0</t>
  </si>
  <si>
    <t>ОСп-400-8,5-2,0</t>
  </si>
  <si>
    <t>ОСп-400-9,0-2,0</t>
  </si>
  <si>
    <t>ОСп-700-8,5-2,0</t>
  </si>
  <si>
    <t>ОСп-700-9,0-2,0</t>
  </si>
  <si>
    <t>ОСп-1000-8,5-2,0</t>
  </si>
  <si>
    <t>ОСп-1000-9,0-2,0</t>
  </si>
  <si>
    <t>ОСп-1300-8,5-2,0</t>
  </si>
  <si>
    <t>ОСп-1300-9,0-2,0</t>
  </si>
  <si>
    <t>ОКСТп-300-9,0-2,0</t>
  </si>
  <si>
    <t>ОКСТп-300-9,0-2,5</t>
  </si>
  <si>
    <t>ОКСТп-300-9,0-3,0</t>
  </si>
  <si>
    <t>ОКСТп-300-10,0-2,0</t>
  </si>
  <si>
    <t>ОКСТп-400-9,0-2,0</t>
  </si>
  <si>
    <t>ОКСТп-400-9,0-2,5</t>
  </si>
  <si>
    <t>ОКСТп-400-9,0-3,0</t>
  </si>
  <si>
    <t>ОКСТп-400-10,0-2,0</t>
  </si>
  <si>
    <t>ОКСТп-700-9,0-2,0</t>
  </si>
  <si>
    <t>ОКСТп-700-9,0-2,5</t>
  </si>
  <si>
    <t>ОКСТп-700-9,0-3,0</t>
  </si>
  <si>
    <t>ОКСТп-700-10,0-2,0</t>
  </si>
  <si>
    <t>ОКСТп-900-9,0-2,0</t>
  </si>
  <si>
    <t>ОКСТп-900-9,0-2,5</t>
  </si>
  <si>
    <t>ОКСТп-900-9,0-3,0</t>
  </si>
  <si>
    <t>ОКСТп-900-10,0-2,0</t>
  </si>
  <si>
    <t>ОКСТп-1000-9,0-2,0</t>
  </si>
  <si>
    <t>ОКСТп-1000-9,0-2,5</t>
  </si>
  <si>
    <t>ОКСТп-1000-9,0-3,0</t>
  </si>
  <si>
    <t>ОКСТп-1000-10,0-2,0</t>
  </si>
  <si>
    <t>ОКСТп-1200-9,0-2,0</t>
  </si>
  <si>
    <t>ОКСТп-1200-9,0-2,5</t>
  </si>
  <si>
    <t>ОКСТп-1200-9,0-3,0</t>
  </si>
  <si>
    <t>ОКСТп-1200-10,0-2,0</t>
  </si>
  <si>
    <t>ОКСТп-1300-9,0-2,0</t>
  </si>
  <si>
    <t>ОКСТп-1300-9,0-2,5</t>
  </si>
  <si>
    <t>ОКСТп-1300-9,0-3,0</t>
  </si>
  <si>
    <t>ОКСТп-1300-10,0-2,0</t>
  </si>
  <si>
    <t>ОКСТп-1500-9,0-2,0</t>
  </si>
  <si>
    <t>ОКСТп-1500-9,0-2,5</t>
  </si>
  <si>
    <t>ОКСТп-1500-9,0-3,0</t>
  </si>
  <si>
    <t>ОКСТп-1500-10,0-2,0</t>
  </si>
  <si>
    <t>ОКСТп-1800-9,0-2,0</t>
  </si>
  <si>
    <t>ОКСТп-1800-9,0-2,5</t>
  </si>
  <si>
    <t>ОКСТп-1800-9,0-3,0</t>
  </si>
  <si>
    <t>ОКСТп-1800-10,0-2,0</t>
  </si>
  <si>
    <t>ОКСТп-2000-9,0-2,0</t>
  </si>
  <si>
    <t>ОКСТп-2000-9,0-2,5</t>
  </si>
  <si>
    <t>ОКСТп-2000-9,0-3,0</t>
  </si>
  <si>
    <t>ОКСТп-2000-10,0-2,0</t>
  </si>
  <si>
    <t>ОКСТп-2200-9,0-2,0</t>
  </si>
  <si>
    <t>ОКСТп-2200-9,0-2,5</t>
  </si>
  <si>
    <t>ОКСТп-2200-9,0-3,0</t>
  </si>
  <si>
    <t>ОКСТп-2200-10,0-2,0</t>
  </si>
  <si>
    <t>ОКСТп-2500-9,0-2,0</t>
  </si>
  <si>
    <t>ОКСТп-2500-9,0-2,5</t>
  </si>
  <si>
    <t>ОКСТп-2500-9,0-3,0</t>
  </si>
  <si>
    <t>ОКСТп-2500-10,0-2,0</t>
  </si>
  <si>
    <t>ОКСТп-3000-9,0-2,0</t>
  </si>
  <si>
    <t>ОКСТп-3000-9,0-2,5</t>
  </si>
  <si>
    <t>ОКСТп-3000-9,0-3,0</t>
  </si>
  <si>
    <t>ОКСТп-3000-10,0-2,0</t>
  </si>
  <si>
    <t>ОГКп-3,0-1,0</t>
  </si>
  <si>
    <t>ОГКп-4,0-1,0</t>
  </si>
  <si>
    <t>ОГКп-4,0-1,5</t>
  </si>
  <si>
    <t>ОГКп-5,0-1,25</t>
  </si>
  <si>
    <t>ОГКп-5,0-1,5</t>
  </si>
  <si>
    <t>ОГКп-6,0-1,0</t>
  </si>
  <si>
    <t>ОГКп-6,0-1,5</t>
  </si>
  <si>
    <t>ОГКп-7,0-1,5</t>
  </si>
  <si>
    <t>ОГКп-7,0-2,0</t>
  </si>
  <si>
    <t>ОГКп-8,0-1,5</t>
  </si>
  <si>
    <t>ОГКп-8,0-2,0</t>
  </si>
  <si>
    <t>ОГКп-9,0-2,0</t>
  </si>
  <si>
    <t>ОГКп-10,0-2,0</t>
  </si>
  <si>
    <t>ОГКСп-400-8,0-2,0</t>
  </si>
  <si>
    <t>ОГКСп-400-9,0-2,0</t>
  </si>
  <si>
    <t>ОГКСп-400-9,0-2,5</t>
  </si>
  <si>
    <t>ОГКСп-400-10,0-2,0</t>
  </si>
  <si>
    <t>ОГКСп-700-8,0-2,0</t>
  </si>
  <si>
    <t>ОГКСп-700-9,0-2,0</t>
  </si>
  <si>
    <t>ОГКСп-700-9,0-2,5</t>
  </si>
  <si>
    <t>ОГКСп-700-10,0-2,0</t>
  </si>
  <si>
    <t>ОГКСп-1000-8,0-2,5</t>
  </si>
  <si>
    <t>ОГКСп-1000-9,0-2,5</t>
  </si>
  <si>
    <r>
      <t xml:space="preserve">Опоры граненые контактной сети </t>
    </r>
    <r>
      <rPr>
        <sz val="9"/>
        <color theme="1"/>
        <rFont val="Arial"/>
        <family val="2"/>
        <charset val="204"/>
      </rPr>
      <t>прямостоечные в грунт</t>
    </r>
    <r>
      <rPr>
        <b/>
        <sz val="11"/>
        <color theme="1"/>
        <rFont val="Arial"/>
        <family val="2"/>
        <charset val="204"/>
      </rPr>
      <t xml:space="preserve"> ОКСГ</t>
    </r>
  </si>
  <si>
    <r>
      <t xml:space="preserve">Опоры граненые контактной сети </t>
    </r>
    <r>
      <rPr>
        <sz val="9"/>
        <color theme="1"/>
        <rFont val="Arial"/>
        <family val="2"/>
        <charset val="204"/>
      </rPr>
      <t>с фланцевым соединением</t>
    </r>
  </si>
  <si>
    <r>
      <t xml:space="preserve"> опоры и закладного элемента (фундаментного блока) - </t>
    </r>
    <r>
      <rPr>
        <b/>
        <sz val="11"/>
        <color theme="1"/>
        <rFont val="Arial"/>
        <family val="2"/>
        <charset val="204"/>
      </rPr>
      <t>ОКСГф</t>
    </r>
  </si>
  <si>
    <t>306/216</t>
  </si>
  <si>
    <t>310/216</t>
  </si>
  <si>
    <t>314/216</t>
  </si>
  <si>
    <t>333/216</t>
  </si>
  <si>
    <t>339/255</t>
  </si>
  <si>
    <t>343/255</t>
  </si>
  <si>
    <t>346/255</t>
  </si>
  <si>
    <t>373/255</t>
  </si>
  <si>
    <t>399/255</t>
  </si>
  <si>
    <t>405/255</t>
  </si>
  <si>
    <t>412/255</t>
  </si>
  <si>
    <t>443/255</t>
  </si>
  <si>
    <t>448/304</t>
  </si>
  <si>
    <t>454/304</t>
  </si>
  <si>
    <t>461/304</t>
  </si>
  <si>
    <t>498/304</t>
  </si>
  <si>
    <t>429/304</t>
  </si>
  <si>
    <t>435/304</t>
  </si>
  <si>
    <t>441/304</t>
  </si>
  <si>
    <t>475/304</t>
  </si>
  <si>
    <t>468/304</t>
  </si>
  <si>
    <t>473/353</t>
  </si>
  <si>
    <t>478/353</t>
  </si>
  <si>
    <t>483/353</t>
  </si>
  <si>
    <t>518/353</t>
  </si>
  <si>
    <t>526/353</t>
  </si>
  <si>
    <t>534/353</t>
  </si>
  <si>
    <t>542/353</t>
  </si>
  <si>
    <t>565/353</t>
  </si>
  <si>
    <t>Ф7</t>
  </si>
  <si>
    <t>Ф8</t>
  </si>
  <si>
    <t>Ф9</t>
  </si>
  <si>
    <t>Ф10</t>
  </si>
  <si>
    <t>ОКСГп-400-9,0-2,0</t>
  </si>
  <si>
    <t>ОКСГп-400-9,0-2,5</t>
  </si>
  <si>
    <t>ОКСГп-400-9,0-3,0</t>
  </si>
  <si>
    <t>ОКСГп-400-10,0-2,0</t>
  </si>
  <si>
    <t>ОКСГп-700-9,0-2,0</t>
  </si>
  <si>
    <t>ОКСГп-700-9,0-2,5</t>
  </si>
  <si>
    <t>ОКСГп-700-9,0-3,0</t>
  </si>
  <si>
    <t>ОКСГп-700-10,0-2,0</t>
  </si>
  <si>
    <t>ОКСГп-1000-9,0-2,0</t>
  </si>
  <si>
    <t>ОКСГп-1000-9,0-2,5</t>
  </si>
  <si>
    <t>ОКСГп-1000-9,0-3,0</t>
  </si>
  <si>
    <t>ОКСГп-1000-10,0-2,0</t>
  </si>
  <si>
    <t>ОКСГп-1500-9,0-2,0</t>
  </si>
  <si>
    <t>ОКСГп-1500-9,0-2,5</t>
  </si>
  <si>
    <t>ОКСГп-1500-9,0-3,0</t>
  </si>
  <si>
    <t>ОКСГп-1500-10,0-2,0</t>
  </si>
  <si>
    <t>ОКСГп-1800-9,0-2,0</t>
  </si>
  <si>
    <t>ОКСГп-1800-9,0-2,5</t>
  </si>
  <si>
    <t>ОКСГп-1800-9,0-3,0</t>
  </si>
  <si>
    <t>ОКСГп-1800-10,0-2,0</t>
  </si>
  <si>
    <t>ОКСГп-2000-9,0-2,0</t>
  </si>
  <si>
    <t>ОКСГп-2000-9,0-2,5</t>
  </si>
  <si>
    <t>ОКСГп-2000-9,0-3,0</t>
  </si>
  <si>
    <t>ОКСГп-2000-10,0-2,0</t>
  </si>
  <si>
    <t>ОКСГп-2500-9,0-2,0</t>
  </si>
  <si>
    <t>ОКСГп-2500-9,0-2,5</t>
  </si>
  <si>
    <t>ОКСГп-2500-9,0-3,0</t>
  </si>
  <si>
    <t>ОКСГп-2500-10,0-2,0</t>
  </si>
  <si>
    <t>ОКСГп-3000-9,0-2,0</t>
  </si>
  <si>
    <t>ОКСГп-3000-9,0-2,5</t>
  </si>
  <si>
    <t>ОКСГп-3000-9,0-3,0</t>
  </si>
  <si>
    <t>ОКСГп-3000-10,0-2,0</t>
  </si>
  <si>
    <t>ОКСГф-400-9,0</t>
  </si>
  <si>
    <t>ОКСГф-400-10,0</t>
  </si>
  <si>
    <t>ОКСГф-400-11,0</t>
  </si>
  <si>
    <t>ОКСГф-400-12,0</t>
  </si>
  <si>
    <t>ОКСГф-700-9,0</t>
  </si>
  <si>
    <t>ОКСГф-700-10,0</t>
  </si>
  <si>
    <t>ОКСГф-700-11,0</t>
  </si>
  <si>
    <t>ОКСГф-700-12,0</t>
  </si>
  <si>
    <t>ОКСГф-1000-9,0</t>
  </si>
  <si>
    <t>ОКСГф-1000-10,0</t>
  </si>
  <si>
    <t>ОКСГф-1000-11,0</t>
  </si>
  <si>
    <t>ОКСГф-1000-12,0</t>
  </si>
  <si>
    <t>ОКСГф-1500-9,0</t>
  </si>
  <si>
    <t>ОКСГф-1500-10,0</t>
  </si>
  <si>
    <t>ОКСГф-1500-11,0</t>
  </si>
  <si>
    <t>ОКСГф-1500-12,0</t>
  </si>
  <si>
    <t>ОКСГф-1800-9,0</t>
  </si>
  <si>
    <t>ОКСГф-1800-10,0</t>
  </si>
  <si>
    <t>ОКСГф-1800-11,0</t>
  </si>
  <si>
    <t>ОКСГф-1800-12,0</t>
  </si>
  <si>
    <t>ОКСГф-2000-9,0</t>
  </si>
  <si>
    <t>ОКСГф-2000-10,0</t>
  </si>
  <si>
    <t>ОКСГф-2000-11,0</t>
  </si>
  <si>
    <t>ОКСГф-2000-12,0</t>
  </si>
  <si>
    <t>ОКСГф-2500-9,0</t>
  </si>
  <si>
    <t>ОКСГф-2500-10,0</t>
  </si>
  <si>
    <t>ОКСГф-2500-11,0</t>
  </si>
  <si>
    <t>ОКСГф-2500-12,0</t>
  </si>
  <si>
    <t>ОКСГф-3000-9,0</t>
  </si>
  <si>
    <t>ОКСГф-3000-10,0</t>
  </si>
  <si>
    <t>ОКСГф-3000-11,0</t>
  </si>
  <si>
    <t>ОКСГф-3000-12,0</t>
  </si>
  <si>
    <t>289/216</t>
  </si>
  <si>
    <t>343/216</t>
  </si>
  <si>
    <t>363/216</t>
  </si>
  <si>
    <t>324/255</t>
  </si>
  <si>
    <t>353/255</t>
  </si>
  <si>
    <t>422/304</t>
  </si>
  <si>
    <t>451/304</t>
  </si>
  <si>
    <t>466/304</t>
  </si>
  <si>
    <t>461/353</t>
  </si>
  <si>
    <t>407/304</t>
  </si>
  <si>
    <t>446/304</t>
  </si>
  <si>
    <t>500/353</t>
  </si>
  <si>
    <t>426/304</t>
  </si>
  <si>
    <t>480/353</t>
  </si>
  <si>
    <t>520/353</t>
  </si>
  <si>
    <t>451/353</t>
  </si>
  <si>
    <t>490/353</t>
  </si>
  <si>
    <t>529/353</t>
  </si>
  <si>
    <t>549/402</t>
  </si>
  <si>
    <t>495/353</t>
  </si>
  <si>
    <t>569/353</t>
  </si>
  <si>
    <t>598/402</t>
  </si>
  <si>
    <t>500*16</t>
  </si>
  <si>
    <t>560*16</t>
  </si>
  <si>
    <t>550*16</t>
  </si>
  <si>
    <t>590*20</t>
  </si>
  <si>
    <t>600*16</t>
  </si>
  <si>
    <t>580*20</t>
  </si>
  <si>
    <t>630*20</t>
  </si>
  <si>
    <t>660*20</t>
  </si>
  <si>
    <t>690*20</t>
  </si>
  <si>
    <t>690*25</t>
  </si>
  <si>
    <t>650*25</t>
  </si>
  <si>
    <t>666*25</t>
  </si>
  <si>
    <t>681*25</t>
  </si>
  <si>
    <t>750*25</t>
  </si>
  <si>
    <t>646*25</t>
  </si>
  <si>
    <t>686*25</t>
  </si>
  <si>
    <t>790*30</t>
  </si>
  <si>
    <t>789*30</t>
  </si>
  <si>
    <t>809*30</t>
  </si>
  <si>
    <t>829*30</t>
  </si>
  <si>
    <t>858*30</t>
  </si>
  <si>
    <t>Ф11</t>
  </si>
  <si>
    <t>Фундаментные блоки (ФБ) для опор ОКСГф</t>
  </si>
  <si>
    <t>Фундаментные блоки (ФБ) для опор ОКСТф</t>
  </si>
  <si>
    <t>426*16</t>
  </si>
  <si>
    <t>ФБ-0,426-3,0</t>
  </si>
  <si>
    <t>ФБ-0,426-2,5</t>
  </si>
  <si>
    <t>ФБ-0,426-2,0</t>
  </si>
  <si>
    <t>ОКСТф-300-10,0 ОКСТф-300-11,0
ОКСТф-300-12,0 ОКСТф-400-9,0 ОКСТф-400-10,0</t>
  </si>
  <si>
    <t>ОКСТф-700-9,0 ОКСТф-900-9,0</t>
  </si>
  <si>
    <t>ОКСТф-700-10,0 ОКСТф-700-11,0</t>
  </si>
  <si>
    <t>ОКСТф-1200-9,0 ОКСТф-1300-9,0</t>
  </si>
  <si>
    <t>ОКСТф-700-12,0 ОКСТф-1000-10,0</t>
  </si>
  <si>
    <t>ОКСТф-1000-11,0 ОКСТф-1000-12,0</t>
  </si>
  <si>
    <t>ОКСТф-1300-10,0 ОКСТф-1500-10,0</t>
  </si>
  <si>
    <t>ОКСТф-1500-9,0 ОКСТф-1800-9,0</t>
  </si>
  <si>
    <t>ОКСТф-1500-11,0 ОКСТф-1500-12,0</t>
  </si>
  <si>
    <t>ОКСТф-1800-10,0 ОКСТф-2000-9,0 ОКСТф-2000-10,0 ОКСТф-2200-9,0</t>
  </si>
  <si>
    <t xml:space="preserve">ОКСТф-1800-11,0 ОКСТф-2200-10,0 </t>
  </si>
  <si>
    <t xml:space="preserve">ОКСТф-3000-10,0 </t>
  </si>
  <si>
    <t xml:space="preserve">ОКСТф-2000-11,0 ОКСТф-2500-9,0 </t>
  </si>
  <si>
    <t>ОКСТф-1800-12,0 ОКСТф-2000-12,0 ОКСТф-2500-10,0</t>
  </si>
  <si>
    <t>ОКСТф-400-11,0 ОКСТф-400-12,0 ОКСТф-700-9,0</t>
  </si>
  <si>
    <t>ОКСГф-1000-10,0  ОКСГф-1000-11,0</t>
  </si>
  <si>
    <t>ОКСГф-1500-12,0 ОКСГф-1800-11,0</t>
  </si>
  <si>
    <t>ОКСГф-1800-12,0 ОКСГф-2000-11,0 ОКСГф-2500-9,0</t>
  </si>
  <si>
    <t>ОКСГф-2000-12,0 ОКСГф-2500-10,0</t>
  </si>
  <si>
    <t>675*25</t>
  </si>
  <si>
    <t>655*25</t>
  </si>
  <si>
    <t>695*25</t>
  </si>
  <si>
    <t>800*30</t>
  </si>
  <si>
    <t>820*30</t>
  </si>
  <si>
    <t>840*30</t>
  </si>
  <si>
    <t>870*30</t>
  </si>
  <si>
    <t>ФБ-0,530-3,0</t>
  </si>
  <si>
    <t>ФБ-0,530-2,5</t>
  </si>
  <si>
    <t>ФБ-0,530-2,0</t>
  </si>
  <si>
    <r>
      <rPr>
        <b/>
        <sz val="9"/>
        <color theme="1"/>
        <rFont val="Arial"/>
        <family val="2"/>
        <charset val="204"/>
      </rPr>
      <t>Материал изготовления:</t>
    </r>
    <r>
      <rPr>
        <sz val="9"/>
        <color theme="1"/>
        <rFont val="Arial"/>
        <family val="2"/>
        <charset val="204"/>
      </rPr>
      <t xml:space="preserve"> труба электросварная прямошовная ГОСТ 10704-91, исполнение БЕЗ ЛЮЧКА</t>
    </r>
  </si>
  <si>
    <t>стенки 6мм</t>
  </si>
  <si>
    <t>Взависимости от толщины стенки цена может  меняться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</si>
</sst>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\-#,##0.00\ "/>
    <numFmt numFmtId="166" formatCode="#,##0.00_р_.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 tint="0.34998626667073579"/>
      <name val="Arial"/>
      <family val="2"/>
      <charset val="204"/>
    </font>
    <font>
      <b/>
      <sz val="10"/>
      <color theme="1" tint="0.34998626667073579"/>
      <name val="Arial"/>
      <family val="2"/>
      <charset val="204"/>
    </font>
    <font>
      <sz val="8"/>
      <color theme="1" tint="0.34998626667073579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theme="1" tint="0.3499862666707357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6" xfId="0" applyFont="1" applyBorder="1"/>
    <xf numFmtId="0" fontId="9" fillId="0" borderId="0" xfId="0" applyFont="1"/>
    <xf numFmtId="0" fontId="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6" fillId="2" borderId="0" xfId="0" applyFont="1" applyFill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shrinkToFit="1"/>
    </xf>
    <xf numFmtId="164" fontId="9" fillId="0" borderId="1" xfId="0" applyNumberFormat="1" applyFont="1" applyBorder="1" applyAlignment="1">
      <alignment horizontal="right" vertical="center" wrapText="1" indent="2"/>
    </xf>
    <xf numFmtId="0" fontId="6" fillId="2" borderId="0" xfId="0" applyFont="1" applyFill="1"/>
    <xf numFmtId="0" fontId="7" fillId="0" borderId="2" xfId="0" applyFont="1" applyBorder="1" applyAlignment="1">
      <alignment vertical="center" wrapText="1" shrinkToFit="1"/>
    </xf>
    <xf numFmtId="0" fontId="2" fillId="0" borderId="15" xfId="0" applyFont="1" applyBorder="1" applyAlignment="1"/>
    <xf numFmtId="0" fontId="1" fillId="0" borderId="15" xfId="0" applyFont="1" applyBorder="1" applyAlignment="1"/>
    <xf numFmtId="0" fontId="1" fillId="0" borderId="15" xfId="0" applyFont="1" applyBorder="1"/>
    <xf numFmtId="0" fontId="1" fillId="0" borderId="3" xfId="0" applyFont="1" applyBorder="1"/>
    <xf numFmtId="0" fontId="6" fillId="0" borderId="2" xfId="0" applyFont="1" applyBorder="1" applyAlignment="1"/>
    <xf numFmtId="0" fontId="12" fillId="0" borderId="15" xfId="0" applyFont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3" xfId="0" applyFont="1" applyBorder="1"/>
    <xf numFmtId="164" fontId="9" fillId="0" borderId="3" xfId="0" applyNumberFormat="1" applyFont="1" applyBorder="1" applyAlignment="1">
      <alignment horizontal="right" vertical="center" wrapText="1" indent="2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9" fillId="0" borderId="14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4" fontId="9" fillId="0" borderId="0" xfId="0" applyNumberFormat="1" applyFont="1" applyBorder="1" applyAlignment="1">
      <alignment horizontal="right" vertical="center" wrapText="1" indent="1"/>
    </xf>
    <xf numFmtId="0" fontId="1" fillId="0" borderId="2" xfId="0" applyFont="1" applyBorder="1"/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0" borderId="5" xfId="0" applyNumberFormat="1" applyFont="1" applyBorder="1" applyAlignment="1">
      <alignment horizontal="right" vertical="center" wrapText="1" indent="1"/>
    </xf>
    <xf numFmtId="0" fontId="9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9" fillId="0" borderId="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/>
    <xf numFmtId="164" fontId="9" fillId="0" borderId="12" xfId="0" applyNumberFormat="1" applyFont="1" applyBorder="1" applyAlignment="1">
      <alignment horizontal="right" vertical="center" wrapText="1" indent="2"/>
    </xf>
    <xf numFmtId="0" fontId="9" fillId="0" borderId="8" xfId="0" applyFont="1" applyBorder="1"/>
    <xf numFmtId="0" fontId="9" fillId="0" borderId="11" xfId="0" applyFont="1" applyBorder="1"/>
    <xf numFmtId="0" fontId="1" fillId="0" borderId="0" xfId="0" applyFont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6" fillId="0" borderId="15" xfId="0" applyFont="1" applyBorder="1"/>
    <xf numFmtId="164" fontId="9" fillId="0" borderId="1" xfId="0" applyNumberFormat="1" applyFont="1" applyBorder="1" applyAlignment="1">
      <alignment horizontal="right" vertical="center" wrapText="1" indent="1"/>
    </xf>
    <xf numFmtId="0" fontId="1" fillId="0" borderId="0" xfId="0" applyFont="1"/>
    <xf numFmtId="0" fontId="6" fillId="0" borderId="0" xfId="0" applyFont="1" applyFill="1" applyAlignment="1">
      <alignment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1" fillId="0" borderId="0" xfId="0" applyFont="1"/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right" vertical="center" wrapText="1" indent="1"/>
    </xf>
    <xf numFmtId="166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/>
    <xf numFmtId="165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18" fillId="4" borderId="0" xfId="0" applyFont="1" applyFill="1"/>
    <xf numFmtId="166" fontId="3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3" fillId="4" borderId="1" xfId="0" applyFont="1" applyFill="1" applyBorder="1"/>
    <xf numFmtId="1" fontId="9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20" fillId="0" borderId="0" xfId="0" applyFont="1"/>
    <xf numFmtId="49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A7A"/>
      <color rgb="FF004893"/>
      <color rgb="FFAFD7FF"/>
      <color rgb="FFB7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8"/>
  <sheetViews>
    <sheetView workbookViewId="0">
      <selection activeCell="A21" sqref="A21"/>
    </sheetView>
  </sheetViews>
  <sheetFormatPr defaultColWidth="9.140625" defaultRowHeight="14.25" x14ac:dyDescent="0.2"/>
  <cols>
    <col min="1" max="1" width="18.7109375" style="85" customWidth="1"/>
    <col min="2" max="5" width="8.7109375" style="85" customWidth="1"/>
    <col min="6" max="7" width="10.7109375" style="85" customWidth="1"/>
    <col min="8" max="8" width="23.28515625" style="85" customWidth="1"/>
    <col min="9" max="13" width="11.7109375" style="85" customWidth="1"/>
    <col min="14" max="16384" width="9.140625" style="85"/>
  </cols>
  <sheetData>
    <row r="1" spans="1:10" ht="18" customHeight="1" x14ac:dyDescent="0.2"/>
    <row r="2" spans="1:10" ht="15" customHeight="1" x14ac:dyDescent="0.25">
      <c r="A2" s="183" t="s">
        <v>172</v>
      </c>
      <c r="B2" s="183"/>
      <c r="C2" s="183"/>
      <c r="D2" s="183"/>
      <c r="E2" s="183"/>
      <c r="F2" s="183"/>
      <c r="G2" s="183"/>
      <c r="H2" s="183"/>
    </row>
    <row r="3" spans="1:10" s="14" customFormat="1" ht="15" customHeight="1" thickBot="1" x14ac:dyDescent="0.3">
      <c r="A3" s="181" t="s">
        <v>67</v>
      </c>
      <c r="B3" s="182"/>
      <c r="C3" s="182"/>
      <c r="D3" s="182"/>
      <c r="E3" s="182"/>
      <c r="F3" s="182"/>
      <c r="G3" s="182"/>
      <c r="H3" s="182"/>
    </row>
    <row r="4" spans="1:10" s="50" customFormat="1" ht="9.9499999999999993" customHeight="1" thickTop="1" x14ac:dyDescent="0.25">
      <c r="A4" s="48"/>
      <c r="B4" s="49"/>
      <c r="C4" s="49"/>
      <c r="D4" s="49"/>
      <c r="E4" s="49"/>
      <c r="F4" s="49"/>
      <c r="G4" s="49"/>
      <c r="H4" s="49"/>
    </row>
    <row r="5" spans="1:10" s="14" customFormat="1" ht="15" customHeight="1" x14ac:dyDescent="0.2">
      <c r="A5" s="179" t="s">
        <v>443</v>
      </c>
      <c r="B5" s="179"/>
      <c r="C5" s="179"/>
      <c r="D5" s="179"/>
      <c r="E5" s="179"/>
      <c r="F5" s="179"/>
      <c r="G5" s="179"/>
      <c r="H5" s="179"/>
    </row>
    <row r="6" spans="1:10" ht="33.75" x14ac:dyDescent="0.2">
      <c r="A6" s="84" t="s">
        <v>23</v>
      </c>
      <c r="B6" s="84" t="s">
        <v>58</v>
      </c>
      <c r="C6" s="84" t="s">
        <v>22</v>
      </c>
      <c r="D6" s="84" t="s">
        <v>61</v>
      </c>
      <c r="E6" s="84" t="s">
        <v>70</v>
      </c>
      <c r="F6" s="84" t="s">
        <v>62</v>
      </c>
      <c r="G6" s="27" t="s">
        <v>63</v>
      </c>
      <c r="H6" s="12"/>
    </row>
    <row r="7" spans="1:10" s="8" customFormat="1" ht="12" customHeight="1" x14ac:dyDescent="0.2">
      <c r="A7" s="25"/>
      <c r="B7" s="23" t="s">
        <v>16</v>
      </c>
      <c r="C7" s="23" t="s">
        <v>27</v>
      </c>
      <c r="D7" s="23" t="s">
        <v>66</v>
      </c>
      <c r="E7" s="23" t="s">
        <v>25</v>
      </c>
      <c r="F7" s="23" t="s">
        <v>49</v>
      </c>
      <c r="G7" s="23" t="s">
        <v>49</v>
      </c>
      <c r="H7" s="29"/>
    </row>
    <row r="8" spans="1:10" s="7" customFormat="1" ht="14.1" customHeight="1" x14ac:dyDescent="0.2">
      <c r="A8" s="107" t="s">
        <v>436</v>
      </c>
      <c r="B8" s="80" t="s">
        <v>59</v>
      </c>
      <c r="C8" s="81">
        <v>1.5</v>
      </c>
      <c r="D8" s="26">
        <v>0.8</v>
      </c>
      <c r="E8" s="98">
        <v>22</v>
      </c>
      <c r="F8" s="111">
        <f>E8*100</f>
        <v>2200</v>
      </c>
      <c r="G8" s="111">
        <f>E8*120</f>
        <v>2640</v>
      </c>
      <c r="H8" s="10"/>
    </row>
    <row r="9" spans="1:10" s="7" customFormat="1" ht="14.1" customHeight="1" x14ac:dyDescent="0.2">
      <c r="A9" s="107" t="s">
        <v>437</v>
      </c>
      <c r="B9" s="80" t="s">
        <v>59</v>
      </c>
      <c r="C9" s="81">
        <v>2</v>
      </c>
      <c r="D9" s="26">
        <v>0.8</v>
      </c>
      <c r="E9" s="98">
        <v>24</v>
      </c>
      <c r="F9" s="111">
        <f t="shared" ref="F9:F14" si="0">E9*100</f>
        <v>2400</v>
      </c>
      <c r="G9" s="111">
        <f t="shared" ref="G9:G14" si="1">E9*120</f>
        <v>2880</v>
      </c>
      <c r="H9" s="10"/>
    </row>
    <row r="10" spans="1:10" s="7" customFormat="1" ht="14.1" customHeight="1" x14ac:dyDescent="0.2">
      <c r="A10" s="168" t="s">
        <v>438</v>
      </c>
      <c r="B10" s="80" t="s">
        <v>59</v>
      </c>
      <c r="C10" s="81">
        <v>2.5</v>
      </c>
      <c r="D10" s="26">
        <v>0.8</v>
      </c>
      <c r="E10" s="98">
        <v>29</v>
      </c>
      <c r="F10" s="111">
        <f t="shared" si="0"/>
        <v>2900</v>
      </c>
      <c r="G10" s="111">
        <f t="shared" si="1"/>
        <v>3480</v>
      </c>
      <c r="H10" s="10"/>
    </row>
    <row r="11" spans="1:10" s="7" customFormat="1" ht="14.1" customHeight="1" x14ac:dyDescent="0.2">
      <c r="A11" s="107" t="s">
        <v>439</v>
      </c>
      <c r="B11" s="80" t="s">
        <v>59</v>
      </c>
      <c r="C11" s="81">
        <v>3</v>
      </c>
      <c r="D11" s="26">
        <v>0.8</v>
      </c>
      <c r="E11" s="98">
        <v>32</v>
      </c>
      <c r="F11" s="111">
        <f t="shared" si="0"/>
        <v>3200</v>
      </c>
      <c r="G11" s="111">
        <f t="shared" si="1"/>
        <v>3840</v>
      </c>
      <c r="H11" s="10"/>
    </row>
    <row r="12" spans="1:10" s="7" customFormat="1" ht="14.1" customHeight="1" x14ac:dyDescent="0.2">
      <c r="A12" s="107" t="s">
        <v>440</v>
      </c>
      <c r="B12" s="80" t="s">
        <v>59</v>
      </c>
      <c r="C12" s="81">
        <v>3.2</v>
      </c>
      <c r="D12" s="26">
        <v>0.8</v>
      </c>
      <c r="E12" s="98">
        <v>34</v>
      </c>
      <c r="F12" s="111">
        <f t="shared" si="0"/>
        <v>3400</v>
      </c>
      <c r="G12" s="111">
        <f t="shared" si="1"/>
        <v>4080</v>
      </c>
      <c r="H12" s="10"/>
    </row>
    <row r="13" spans="1:10" s="7" customFormat="1" ht="14.1" customHeight="1" x14ac:dyDescent="0.2">
      <c r="A13" s="107" t="s">
        <v>441</v>
      </c>
      <c r="B13" s="80" t="s">
        <v>59</v>
      </c>
      <c r="C13" s="81">
        <v>3.5</v>
      </c>
      <c r="D13" s="26">
        <v>0.8</v>
      </c>
      <c r="E13" s="98">
        <v>37</v>
      </c>
      <c r="F13" s="111">
        <f t="shared" si="0"/>
        <v>3700</v>
      </c>
      <c r="G13" s="111">
        <f t="shared" si="1"/>
        <v>4440</v>
      </c>
      <c r="H13" s="10"/>
    </row>
    <row r="14" spans="1:10" s="7" customFormat="1" ht="14.1" customHeight="1" x14ac:dyDescent="0.2">
      <c r="A14" s="107" t="s">
        <v>442</v>
      </c>
      <c r="B14" s="80" t="s">
        <v>59</v>
      </c>
      <c r="C14" s="81">
        <v>3.7</v>
      </c>
      <c r="D14" s="28" t="s">
        <v>60</v>
      </c>
      <c r="E14" s="98">
        <v>39</v>
      </c>
      <c r="F14" s="111">
        <f t="shared" si="0"/>
        <v>3900</v>
      </c>
      <c r="G14" s="111">
        <f t="shared" si="1"/>
        <v>4680</v>
      </c>
      <c r="H14" s="11"/>
    </row>
    <row r="15" spans="1:10" s="7" customFormat="1" ht="9.9499999999999993" customHeight="1" x14ac:dyDescent="0.2">
      <c r="A15" s="34"/>
      <c r="B15" s="35"/>
      <c r="C15" s="36"/>
      <c r="D15" s="55"/>
      <c r="E15" s="35"/>
      <c r="F15" s="56"/>
      <c r="G15" s="56"/>
      <c r="H15" s="9"/>
    </row>
    <row r="16" spans="1:10" s="14" customFormat="1" ht="15" customHeight="1" x14ac:dyDescent="0.2">
      <c r="A16" s="179" t="s">
        <v>444</v>
      </c>
      <c r="B16" s="179"/>
      <c r="C16" s="179"/>
      <c r="D16" s="179"/>
      <c r="E16" s="179"/>
      <c r="F16" s="179"/>
      <c r="G16" s="179"/>
      <c r="H16" s="179"/>
      <c r="I16" s="7"/>
      <c r="J16" s="7"/>
    </row>
    <row r="17" spans="1:10" ht="33.75" x14ac:dyDescent="0.2">
      <c r="A17" s="24" t="s">
        <v>23</v>
      </c>
      <c r="B17" s="24" t="s">
        <v>58</v>
      </c>
      <c r="C17" s="24" t="s">
        <v>22</v>
      </c>
      <c r="D17" s="24" t="s">
        <v>28</v>
      </c>
      <c r="E17" s="24" t="s">
        <v>70</v>
      </c>
      <c r="F17" s="24" t="s">
        <v>62</v>
      </c>
      <c r="G17" s="47" t="s">
        <v>63</v>
      </c>
      <c r="H17" s="5"/>
      <c r="I17" s="7"/>
      <c r="J17" s="7"/>
    </row>
    <row r="18" spans="1:10" ht="12" customHeight="1" x14ac:dyDescent="0.2">
      <c r="A18" s="22"/>
      <c r="B18" s="23" t="s">
        <v>16</v>
      </c>
      <c r="C18" s="23" t="s">
        <v>27</v>
      </c>
      <c r="D18" s="23" t="s">
        <v>26</v>
      </c>
      <c r="E18" s="23" t="s">
        <v>25</v>
      </c>
      <c r="F18" s="23" t="s">
        <v>49</v>
      </c>
      <c r="G18" s="23" t="s">
        <v>49</v>
      </c>
      <c r="H18" s="5"/>
      <c r="I18" s="7"/>
      <c r="J18" s="7"/>
    </row>
    <row r="19" spans="1:10" ht="12" customHeight="1" x14ac:dyDescent="0.2">
      <c r="A19" s="107" t="s">
        <v>445</v>
      </c>
      <c r="B19" s="80" t="s">
        <v>59</v>
      </c>
      <c r="C19" s="81">
        <v>1.5</v>
      </c>
      <c r="D19" s="80" t="s">
        <v>1</v>
      </c>
      <c r="E19" s="81">
        <v>17</v>
      </c>
      <c r="F19" s="111">
        <f>E19*100</f>
        <v>1700</v>
      </c>
      <c r="G19" s="111">
        <f>E19*120</f>
        <v>2040</v>
      </c>
      <c r="H19" s="5"/>
      <c r="I19" s="7"/>
      <c r="J19" s="7"/>
    </row>
    <row r="20" spans="1:10" ht="12" customHeight="1" x14ac:dyDescent="0.2">
      <c r="A20" s="107" t="s">
        <v>446</v>
      </c>
      <c r="B20" s="80" t="s">
        <v>59</v>
      </c>
      <c r="C20" s="81">
        <v>2</v>
      </c>
      <c r="D20" s="80" t="s">
        <v>1</v>
      </c>
      <c r="E20" s="81">
        <v>20</v>
      </c>
      <c r="F20" s="111">
        <f t="shared" ref="F20:F27" si="2">E20*100</f>
        <v>2000</v>
      </c>
      <c r="G20" s="111">
        <f t="shared" ref="G20:G27" si="3">E20*120</f>
        <v>2400</v>
      </c>
      <c r="H20" s="5"/>
      <c r="I20" s="7"/>
      <c r="J20" s="7"/>
    </row>
    <row r="21" spans="1:10" ht="12" customHeight="1" x14ac:dyDescent="0.2">
      <c r="A21" s="107" t="s">
        <v>447</v>
      </c>
      <c r="B21" s="80" t="s">
        <v>59</v>
      </c>
      <c r="C21" s="81">
        <v>2.5</v>
      </c>
      <c r="D21" s="80" t="s">
        <v>1</v>
      </c>
      <c r="E21" s="81">
        <v>24</v>
      </c>
      <c r="F21" s="111">
        <f t="shared" si="2"/>
        <v>2400</v>
      </c>
      <c r="G21" s="111">
        <f t="shared" si="3"/>
        <v>2880</v>
      </c>
      <c r="H21" s="5"/>
      <c r="I21" s="7"/>
      <c r="J21" s="7"/>
    </row>
    <row r="22" spans="1:10" s="100" customFormat="1" ht="12" customHeight="1" x14ac:dyDescent="0.2">
      <c r="A22" s="107" t="s">
        <v>448</v>
      </c>
      <c r="B22" s="97" t="s">
        <v>171</v>
      </c>
      <c r="C22" s="98">
        <v>2.8</v>
      </c>
      <c r="D22" s="97" t="s">
        <v>1</v>
      </c>
      <c r="E22" s="98">
        <v>25</v>
      </c>
      <c r="F22" s="111">
        <f t="shared" si="2"/>
        <v>2500</v>
      </c>
      <c r="G22" s="111">
        <f t="shared" si="3"/>
        <v>3000</v>
      </c>
      <c r="H22" s="5"/>
      <c r="I22" s="7"/>
      <c r="J22" s="7"/>
    </row>
    <row r="23" spans="1:10" ht="12" customHeight="1" x14ac:dyDescent="0.2">
      <c r="A23" s="107" t="s">
        <v>449</v>
      </c>
      <c r="B23" s="80" t="s">
        <v>59</v>
      </c>
      <c r="C23" s="81">
        <v>3</v>
      </c>
      <c r="D23" s="80" t="s">
        <v>1</v>
      </c>
      <c r="E23" s="81">
        <v>26</v>
      </c>
      <c r="F23" s="111">
        <f t="shared" si="2"/>
        <v>2600</v>
      </c>
      <c r="G23" s="111">
        <f t="shared" si="3"/>
        <v>3120</v>
      </c>
      <c r="H23" s="5"/>
      <c r="I23" s="7"/>
      <c r="J23" s="7"/>
    </row>
    <row r="24" spans="1:10" ht="12" customHeight="1" x14ac:dyDescent="0.2">
      <c r="A24" s="107" t="s">
        <v>450</v>
      </c>
      <c r="B24" s="80" t="s">
        <v>59</v>
      </c>
      <c r="C24" s="81">
        <v>3.2</v>
      </c>
      <c r="D24" s="80" t="s">
        <v>1</v>
      </c>
      <c r="E24" s="81">
        <v>28</v>
      </c>
      <c r="F24" s="111">
        <f t="shared" si="2"/>
        <v>2800</v>
      </c>
      <c r="G24" s="111">
        <f t="shared" si="3"/>
        <v>3360</v>
      </c>
      <c r="H24" s="5"/>
      <c r="I24" s="7"/>
      <c r="J24" s="7"/>
    </row>
    <row r="25" spans="1:10" ht="12" customHeight="1" x14ac:dyDescent="0.2">
      <c r="A25" s="107" t="s">
        <v>451</v>
      </c>
      <c r="B25" s="80" t="s">
        <v>59</v>
      </c>
      <c r="C25" s="81">
        <v>3.5</v>
      </c>
      <c r="D25" s="80" t="s">
        <v>1</v>
      </c>
      <c r="E25" s="81">
        <v>30</v>
      </c>
      <c r="F25" s="111">
        <f t="shared" si="2"/>
        <v>3000</v>
      </c>
      <c r="G25" s="111">
        <f t="shared" si="3"/>
        <v>3600</v>
      </c>
      <c r="H25" s="5"/>
      <c r="I25" s="7"/>
      <c r="J25" s="7"/>
    </row>
    <row r="26" spans="1:10" s="100" customFormat="1" ht="12" customHeight="1" x14ac:dyDescent="0.2">
      <c r="A26" s="107" t="s">
        <v>452</v>
      </c>
      <c r="B26" s="97" t="s">
        <v>59</v>
      </c>
      <c r="C26" s="98">
        <v>3.7</v>
      </c>
      <c r="D26" s="97" t="s">
        <v>1</v>
      </c>
      <c r="E26" s="98">
        <v>31</v>
      </c>
      <c r="F26" s="111">
        <f t="shared" si="2"/>
        <v>3100</v>
      </c>
      <c r="G26" s="111">
        <f t="shared" si="3"/>
        <v>3720</v>
      </c>
      <c r="H26" s="5"/>
      <c r="I26" s="7"/>
      <c r="J26" s="7"/>
    </row>
    <row r="27" spans="1:10" ht="12" customHeight="1" x14ac:dyDescent="0.2">
      <c r="A27" s="107" t="s">
        <v>453</v>
      </c>
      <c r="B27" s="80" t="s">
        <v>59</v>
      </c>
      <c r="C27" s="81">
        <v>4</v>
      </c>
      <c r="D27" s="80" t="s">
        <v>1</v>
      </c>
      <c r="E27" s="81">
        <v>33</v>
      </c>
      <c r="F27" s="111">
        <f t="shared" si="2"/>
        <v>3300</v>
      </c>
      <c r="G27" s="111">
        <f t="shared" si="3"/>
        <v>3960</v>
      </c>
      <c r="H27" s="6"/>
      <c r="I27" s="7"/>
      <c r="J27" s="7"/>
    </row>
    <row r="28" spans="1:10" s="94" customFormat="1" ht="12" customHeight="1" x14ac:dyDescent="0.2">
      <c r="A28" s="34"/>
      <c r="B28" s="35"/>
      <c r="C28" s="36"/>
      <c r="D28" s="35"/>
      <c r="E28" s="36"/>
      <c r="F28" s="96"/>
      <c r="G28" s="96"/>
      <c r="H28" s="4"/>
    </row>
    <row r="29" spans="1:10" s="94" customFormat="1" ht="12" customHeight="1" x14ac:dyDescent="0.2">
      <c r="A29" s="34"/>
      <c r="B29" s="35"/>
      <c r="C29" s="36"/>
      <c r="D29" s="35"/>
      <c r="E29" s="36"/>
      <c r="F29" s="184" t="s">
        <v>40</v>
      </c>
      <c r="G29" s="184"/>
      <c r="H29" s="184"/>
      <c r="I29" s="37"/>
      <c r="J29" s="37"/>
    </row>
    <row r="30" spans="1:10" s="94" customFormat="1" ht="12" customHeight="1" x14ac:dyDescent="0.2">
      <c r="A30" s="34"/>
      <c r="B30" s="35"/>
      <c r="C30" s="36"/>
      <c r="D30" s="35"/>
      <c r="E30" s="36"/>
      <c r="F30" s="185" t="s">
        <v>39</v>
      </c>
      <c r="G30" s="185"/>
      <c r="H30" s="185"/>
      <c r="I30" s="95"/>
      <c r="J30" s="95"/>
    </row>
    <row r="31" spans="1:10" ht="18" customHeight="1" x14ac:dyDescent="0.2"/>
    <row r="32" spans="1:10" ht="15" customHeight="1" x14ac:dyDescent="0.25">
      <c r="A32" s="183" t="s">
        <v>173</v>
      </c>
      <c r="B32" s="183"/>
      <c r="C32" s="183"/>
      <c r="D32" s="183"/>
      <c r="E32" s="183"/>
      <c r="F32" s="183"/>
      <c r="G32" s="183"/>
      <c r="H32" s="183"/>
    </row>
    <row r="33" spans="1:8" s="14" customFormat="1" ht="15" customHeight="1" thickBot="1" x14ac:dyDescent="0.25">
      <c r="A33" s="180" t="s">
        <v>68</v>
      </c>
      <c r="B33" s="180"/>
      <c r="C33" s="180"/>
      <c r="D33" s="180"/>
      <c r="E33" s="180"/>
      <c r="F33" s="180"/>
      <c r="G33" s="180"/>
      <c r="H33" s="180"/>
    </row>
    <row r="34" spans="1:8" s="50" customFormat="1" ht="9.9499999999999993" customHeight="1" thickTop="1" x14ac:dyDescent="0.2">
      <c r="A34" s="57"/>
      <c r="B34" s="57"/>
      <c r="C34" s="57"/>
      <c r="D34" s="57"/>
      <c r="E34" s="57"/>
      <c r="F34" s="57"/>
      <c r="G34" s="57"/>
      <c r="H34" s="57"/>
    </row>
    <row r="35" spans="1:8" s="14" customFormat="1" ht="15" customHeight="1" x14ac:dyDescent="0.2">
      <c r="A35" s="179" t="s">
        <v>454</v>
      </c>
      <c r="B35" s="179"/>
      <c r="C35" s="179"/>
      <c r="D35" s="179"/>
      <c r="E35" s="179"/>
      <c r="F35" s="179"/>
      <c r="G35" s="179"/>
      <c r="H35" s="179"/>
    </row>
    <row r="36" spans="1:8" ht="33.75" x14ac:dyDescent="0.2">
      <c r="A36" s="24" t="s">
        <v>23</v>
      </c>
      <c r="B36" s="24" t="s">
        <v>58</v>
      </c>
      <c r="C36" s="24" t="s">
        <v>22</v>
      </c>
      <c r="D36" s="24" t="s">
        <v>61</v>
      </c>
      <c r="E36" s="24" t="s">
        <v>70</v>
      </c>
      <c r="F36" s="24" t="s">
        <v>62</v>
      </c>
      <c r="G36" s="47" t="s">
        <v>63</v>
      </c>
      <c r="H36" s="5"/>
    </row>
    <row r="37" spans="1:8" s="8" customFormat="1" ht="12" customHeight="1" x14ac:dyDescent="0.2">
      <c r="A37" s="25"/>
      <c r="B37" s="23" t="s">
        <v>16</v>
      </c>
      <c r="C37" s="23" t="s">
        <v>27</v>
      </c>
      <c r="D37" s="23" t="s">
        <v>66</v>
      </c>
      <c r="E37" s="23" t="s">
        <v>25</v>
      </c>
      <c r="F37" s="23" t="s">
        <v>49</v>
      </c>
      <c r="G37" s="23" t="s">
        <v>49</v>
      </c>
      <c r="H37" s="29"/>
    </row>
    <row r="38" spans="1:8" s="7" customFormat="1" ht="14.1" customHeight="1" x14ac:dyDescent="0.2">
      <c r="A38" s="107" t="s">
        <v>455</v>
      </c>
      <c r="B38" s="80" t="s">
        <v>64</v>
      </c>
      <c r="C38" s="81">
        <v>1.5</v>
      </c>
      <c r="D38" s="80">
        <v>0.8</v>
      </c>
      <c r="E38" s="81">
        <v>22</v>
      </c>
      <c r="F38" s="111">
        <f>E38*100</f>
        <v>2200</v>
      </c>
      <c r="G38" s="111">
        <f>E38*120</f>
        <v>2640</v>
      </c>
      <c r="H38" s="10"/>
    </row>
    <row r="39" spans="1:8" s="7" customFormat="1" ht="14.1" customHeight="1" x14ac:dyDescent="0.2">
      <c r="A39" s="107" t="s">
        <v>456</v>
      </c>
      <c r="B39" s="80" t="s">
        <v>64</v>
      </c>
      <c r="C39" s="81">
        <v>2</v>
      </c>
      <c r="D39" s="80">
        <v>0.8</v>
      </c>
      <c r="E39" s="81">
        <v>25</v>
      </c>
      <c r="F39" s="111">
        <f t="shared" ref="F39:F47" si="4">E39*100</f>
        <v>2500</v>
      </c>
      <c r="G39" s="111">
        <f t="shared" ref="G39:G47" si="5">E39*120</f>
        <v>3000</v>
      </c>
      <c r="H39" s="10"/>
    </row>
    <row r="40" spans="1:8" s="7" customFormat="1" ht="14.1" customHeight="1" x14ac:dyDescent="0.2">
      <c r="A40" s="107" t="s">
        <v>457</v>
      </c>
      <c r="B40" s="80" t="s">
        <v>64</v>
      </c>
      <c r="C40" s="81">
        <v>2.5</v>
      </c>
      <c r="D40" s="80">
        <v>0.8</v>
      </c>
      <c r="E40" s="81">
        <v>30</v>
      </c>
      <c r="F40" s="111">
        <f t="shared" si="4"/>
        <v>3000</v>
      </c>
      <c r="G40" s="111">
        <f t="shared" si="5"/>
        <v>3600</v>
      </c>
      <c r="H40" s="10"/>
    </row>
    <row r="41" spans="1:8" s="7" customFormat="1" ht="14.1" customHeight="1" x14ac:dyDescent="0.2">
      <c r="A41" s="107" t="s">
        <v>458</v>
      </c>
      <c r="B41" s="80" t="s">
        <v>64</v>
      </c>
      <c r="C41" s="81">
        <v>3</v>
      </c>
      <c r="D41" s="80">
        <v>0.8</v>
      </c>
      <c r="E41" s="81">
        <v>33</v>
      </c>
      <c r="F41" s="111">
        <f t="shared" si="4"/>
        <v>3300</v>
      </c>
      <c r="G41" s="111">
        <f t="shared" si="5"/>
        <v>3960</v>
      </c>
      <c r="H41" s="10"/>
    </row>
    <row r="42" spans="1:8" s="7" customFormat="1" ht="14.1" customHeight="1" x14ac:dyDescent="0.2">
      <c r="A42" s="107" t="s">
        <v>459</v>
      </c>
      <c r="B42" s="80" t="s">
        <v>64</v>
      </c>
      <c r="C42" s="81">
        <v>3.2</v>
      </c>
      <c r="D42" s="80">
        <v>0.8</v>
      </c>
      <c r="E42" s="81">
        <v>35</v>
      </c>
      <c r="F42" s="111">
        <f t="shared" si="4"/>
        <v>3500</v>
      </c>
      <c r="G42" s="111">
        <f t="shared" si="5"/>
        <v>4200</v>
      </c>
      <c r="H42" s="10"/>
    </row>
    <row r="43" spans="1:8" s="7" customFormat="1" ht="14.1" customHeight="1" x14ac:dyDescent="0.2">
      <c r="A43" s="107" t="s">
        <v>460</v>
      </c>
      <c r="B43" s="80" t="s">
        <v>64</v>
      </c>
      <c r="C43" s="81">
        <v>3.5</v>
      </c>
      <c r="D43" s="80">
        <v>0.8</v>
      </c>
      <c r="E43" s="81">
        <v>37</v>
      </c>
      <c r="F43" s="111">
        <f t="shared" si="4"/>
        <v>3700</v>
      </c>
      <c r="G43" s="111">
        <f t="shared" si="5"/>
        <v>4440</v>
      </c>
      <c r="H43" s="10"/>
    </row>
    <row r="44" spans="1:8" s="7" customFormat="1" ht="14.1" customHeight="1" x14ac:dyDescent="0.2">
      <c r="A44" s="107" t="s">
        <v>461</v>
      </c>
      <c r="B44" s="80" t="s">
        <v>64</v>
      </c>
      <c r="C44" s="81">
        <v>3.5</v>
      </c>
      <c r="D44" s="28" t="s">
        <v>60</v>
      </c>
      <c r="E44" s="81">
        <v>39</v>
      </c>
      <c r="F44" s="111">
        <f t="shared" si="4"/>
        <v>3900</v>
      </c>
      <c r="G44" s="111">
        <f t="shared" si="5"/>
        <v>4680</v>
      </c>
      <c r="H44" s="10"/>
    </row>
    <row r="45" spans="1:8" s="7" customFormat="1" ht="14.1" customHeight="1" x14ac:dyDescent="0.2">
      <c r="A45" s="107" t="s">
        <v>462</v>
      </c>
      <c r="B45" s="80" t="s">
        <v>64</v>
      </c>
      <c r="C45" s="81">
        <v>4</v>
      </c>
      <c r="D45" s="28" t="s">
        <v>60</v>
      </c>
      <c r="E45" s="81">
        <v>41</v>
      </c>
      <c r="F45" s="111">
        <f t="shared" si="4"/>
        <v>4100</v>
      </c>
      <c r="G45" s="111">
        <f t="shared" si="5"/>
        <v>4920</v>
      </c>
      <c r="H45" s="10"/>
    </row>
    <row r="46" spans="1:8" s="7" customFormat="1" ht="14.1" customHeight="1" x14ac:dyDescent="0.2">
      <c r="A46" s="107" t="s">
        <v>463</v>
      </c>
      <c r="B46" s="97" t="s">
        <v>64</v>
      </c>
      <c r="C46" s="98">
        <v>4.5</v>
      </c>
      <c r="D46" s="28" t="s">
        <v>60</v>
      </c>
      <c r="E46" s="98">
        <v>44</v>
      </c>
      <c r="F46" s="111">
        <f t="shared" si="4"/>
        <v>4400</v>
      </c>
      <c r="G46" s="111">
        <f t="shared" si="5"/>
        <v>5280</v>
      </c>
      <c r="H46" s="10"/>
    </row>
    <row r="47" spans="1:8" s="7" customFormat="1" ht="14.1" customHeight="1" x14ac:dyDescent="0.2">
      <c r="A47" s="107" t="s">
        <v>464</v>
      </c>
      <c r="B47" s="80" t="s">
        <v>64</v>
      </c>
      <c r="C47" s="81">
        <v>6</v>
      </c>
      <c r="D47" s="28" t="s">
        <v>176</v>
      </c>
      <c r="E47" s="81">
        <v>65</v>
      </c>
      <c r="F47" s="111">
        <f t="shared" si="4"/>
        <v>6500</v>
      </c>
      <c r="G47" s="111">
        <f t="shared" si="5"/>
        <v>7800</v>
      </c>
      <c r="H47" s="11"/>
    </row>
    <row r="48" spans="1:8" s="7" customFormat="1" ht="9.9499999999999993" customHeight="1" x14ac:dyDescent="0.2">
      <c r="A48" s="51"/>
      <c r="B48" s="52"/>
      <c r="C48" s="53"/>
      <c r="D48" s="54"/>
      <c r="E48" s="53"/>
      <c r="F48" s="68"/>
      <c r="G48" s="68"/>
      <c r="H48" s="9"/>
    </row>
    <row r="49" spans="1:8" s="14" customFormat="1" ht="15" customHeight="1" x14ac:dyDescent="0.2">
      <c r="A49" s="179" t="s">
        <v>465</v>
      </c>
      <c r="B49" s="179"/>
      <c r="C49" s="179"/>
      <c r="D49" s="179"/>
      <c r="E49" s="179"/>
      <c r="F49" s="179"/>
      <c r="G49" s="179"/>
      <c r="H49" s="179"/>
    </row>
    <row r="50" spans="1:8" ht="33.75" x14ac:dyDescent="0.2">
      <c r="A50" s="84" t="s">
        <v>23</v>
      </c>
      <c r="B50" s="84" t="s">
        <v>58</v>
      </c>
      <c r="C50" s="84" t="s">
        <v>22</v>
      </c>
      <c r="D50" s="84" t="s">
        <v>28</v>
      </c>
      <c r="E50" s="84" t="s">
        <v>70</v>
      </c>
      <c r="F50" s="84" t="s">
        <v>62</v>
      </c>
      <c r="G50" s="27" t="s">
        <v>63</v>
      </c>
      <c r="H50" s="12"/>
    </row>
    <row r="51" spans="1:8" x14ac:dyDescent="0.2">
      <c r="A51" s="22"/>
      <c r="B51" s="23" t="s">
        <v>16</v>
      </c>
      <c r="C51" s="23" t="s">
        <v>27</v>
      </c>
      <c r="D51" s="23" t="s">
        <v>26</v>
      </c>
      <c r="E51" s="23" t="s">
        <v>25</v>
      </c>
      <c r="F51" s="23" t="s">
        <v>49</v>
      </c>
      <c r="G51" s="23" t="s">
        <v>49</v>
      </c>
      <c r="H51" s="5"/>
    </row>
    <row r="52" spans="1:8" ht="14.1" customHeight="1" x14ac:dyDescent="0.2">
      <c r="A52" s="112" t="s">
        <v>466</v>
      </c>
      <c r="B52" s="80" t="s">
        <v>64</v>
      </c>
      <c r="C52" s="81">
        <v>1.5</v>
      </c>
      <c r="D52" s="80" t="s">
        <v>1</v>
      </c>
      <c r="E52" s="81">
        <v>20</v>
      </c>
      <c r="F52" s="111">
        <f>E52*100</f>
        <v>2000</v>
      </c>
      <c r="G52" s="111">
        <f>E52*120</f>
        <v>2400</v>
      </c>
      <c r="H52" s="5"/>
    </row>
    <row r="53" spans="1:8" ht="14.1" customHeight="1" x14ac:dyDescent="0.2">
      <c r="A53" s="112" t="s">
        <v>467</v>
      </c>
      <c r="B53" s="80" t="s">
        <v>64</v>
      </c>
      <c r="C53" s="81">
        <v>2</v>
      </c>
      <c r="D53" s="80" t="s">
        <v>1</v>
      </c>
      <c r="E53" s="81">
        <v>23</v>
      </c>
      <c r="F53" s="111">
        <f t="shared" ref="F53:F62" si="6">E53*100</f>
        <v>2300</v>
      </c>
      <c r="G53" s="111">
        <f t="shared" ref="G53:G62" si="7">E53*120</f>
        <v>2760</v>
      </c>
      <c r="H53" s="5"/>
    </row>
    <row r="54" spans="1:8" ht="14.1" customHeight="1" x14ac:dyDescent="0.2">
      <c r="A54" s="112" t="s">
        <v>468</v>
      </c>
      <c r="B54" s="80" t="s">
        <v>64</v>
      </c>
      <c r="C54" s="81">
        <v>2.5</v>
      </c>
      <c r="D54" s="80" t="s">
        <v>1</v>
      </c>
      <c r="E54" s="81">
        <v>27</v>
      </c>
      <c r="F54" s="111">
        <f t="shared" si="6"/>
        <v>2700</v>
      </c>
      <c r="G54" s="111">
        <f t="shared" si="7"/>
        <v>3240</v>
      </c>
      <c r="H54" s="5"/>
    </row>
    <row r="55" spans="1:8" ht="14.1" customHeight="1" x14ac:dyDescent="0.2">
      <c r="A55" s="112" t="s">
        <v>469</v>
      </c>
      <c r="B55" s="80" t="s">
        <v>64</v>
      </c>
      <c r="C55" s="81">
        <v>3</v>
      </c>
      <c r="D55" s="80" t="s">
        <v>1</v>
      </c>
      <c r="E55" s="81">
        <v>29</v>
      </c>
      <c r="F55" s="111">
        <f t="shared" si="6"/>
        <v>2900</v>
      </c>
      <c r="G55" s="111">
        <f t="shared" si="7"/>
        <v>3480</v>
      </c>
      <c r="H55" s="5"/>
    </row>
    <row r="56" spans="1:8" ht="14.1" customHeight="1" x14ac:dyDescent="0.2">
      <c r="A56" s="112" t="s">
        <v>470</v>
      </c>
      <c r="B56" s="80" t="s">
        <v>64</v>
      </c>
      <c r="C56" s="81">
        <v>3.2</v>
      </c>
      <c r="D56" s="80" t="s">
        <v>1</v>
      </c>
      <c r="E56" s="81">
        <v>30</v>
      </c>
      <c r="F56" s="111">
        <f t="shared" si="6"/>
        <v>3000</v>
      </c>
      <c r="G56" s="111">
        <f t="shared" si="7"/>
        <v>3600</v>
      </c>
      <c r="H56" s="5"/>
    </row>
    <row r="57" spans="1:8" ht="14.1" customHeight="1" x14ac:dyDescent="0.2">
      <c r="A57" s="112" t="s">
        <v>471</v>
      </c>
      <c r="B57" s="80" t="s">
        <v>64</v>
      </c>
      <c r="C57" s="81">
        <v>3.5</v>
      </c>
      <c r="D57" s="80" t="s">
        <v>1</v>
      </c>
      <c r="E57" s="81">
        <v>32</v>
      </c>
      <c r="F57" s="111">
        <f t="shared" si="6"/>
        <v>3200</v>
      </c>
      <c r="G57" s="111">
        <f t="shared" si="7"/>
        <v>3840</v>
      </c>
      <c r="H57" s="5"/>
    </row>
    <row r="58" spans="1:8" ht="14.1" customHeight="1" x14ac:dyDescent="0.2">
      <c r="A58" s="112" t="s">
        <v>472</v>
      </c>
      <c r="B58" s="80" t="s">
        <v>64</v>
      </c>
      <c r="C58" s="81">
        <v>4</v>
      </c>
      <c r="D58" s="80" t="s">
        <v>1</v>
      </c>
      <c r="E58" s="81">
        <v>35</v>
      </c>
      <c r="F58" s="111">
        <f t="shared" si="6"/>
        <v>3500</v>
      </c>
      <c r="G58" s="111">
        <f t="shared" si="7"/>
        <v>4200</v>
      </c>
      <c r="H58" s="5"/>
    </row>
    <row r="59" spans="1:8" ht="14.1" customHeight="1" x14ac:dyDescent="0.2">
      <c r="A59" s="112" t="s">
        <v>473</v>
      </c>
      <c r="B59" s="80" t="s">
        <v>64</v>
      </c>
      <c r="C59" s="81">
        <v>4.5</v>
      </c>
      <c r="D59" s="80" t="s">
        <v>1</v>
      </c>
      <c r="E59" s="81">
        <v>38</v>
      </c>
      <c r="F59" s="111">
        <f t="shared" si="6"/>
        <v>3800</v>
      </c>
      <c r="G59" s="111">
        <f t="shared" si="7"/>
        <v>4560</v>
      </c>
      <c r="H59" s="5"/>
    </row>
    <row r="60" spans="1:8" ht="14.1" customHeight="1" x14ac:dyDescent="0.2">
      <c r="A60" s="112" t="s">
        <v>474</v>
      </c>
      <c r="B60" s="80" t="s">
        <v>64</v>
      </c>
      <c r="C60" s="90">
        <v>5</v>
      </c>
      <c r="D60" s="80" t="s">
        <v>1</v>
      </c>
      <c r="E60" s="90">
        <v>41</v>
      </c>
      <c r="F60" s="111">
        <f t="shared" si="6"/>
        <v>4100</v>
      </c>
      <c r="G60" s="111">
        <f t="shared" si="7"/>
        <v>4920</v>
      </c>
      <c r="H60" s="5"/>
    </row>
    <row r="61" spans="1:8" ht="14.1" customHeight="1" x14ac:dyDescent="0.2">
      <c r="A61" s="112" t="s">
        <v>475</v>
      </c>
      <c r="B61" s="80" t="s">
        <v>64</v>
      </c>
      <c r="C61" s="90">
        <v>5.5</v>
      </c>
      <c r="D61" s="80" t="s">
        <v>1</v>
      </c>
      <c r="E61" s="90">
        <v>47</v>
      </c>
      <c r="F61" s="111">
        <f t="shared" si="6"/>
        <v>4700</v>
      </c>
      <c r="G61" s="111">
        <f t="shared" si="7"/>
        <v>5640</v>
      </c>
      <c r="H61" s="5"/>
    </row>
    <row r="62" spans="1:8" ht="14.1" customHeight="1" x14ac:dyDescent="0.2">
      <c r="A62" s="112" t="s">
        <v>476</v>
      </c>
      <c r="B62" s="80" t="s">
        <v>64</v>
      </c>
      <c r="C62" s="90">
        <v>6</v>
      </c>
      <c r="D62" s="80" t="s">
        <v>1</v>
      </c>
      <c r="E62" s="90">
        <v>50</v>
      </c>
      <c r="F62" s="111">
        <f t="shared" si="6"/>
        <v>5000</v>
      </c>
      <c r="G62" s="111">
        <f t="shared" si="7"/>
        <v>6000</v>
      </c>
      <c r="H62" s="6"/>
    </row>
    <row r="63" spans="1:8" ht="15.95" customHeight="1" x14ac:dyDescent="0.2"/>
    <row r="64" spans="1:8" ht="15" customHeight="1" x14ac:dyDescent="0.25">
      <c r="A64" s="183" t="s">
        <v>174</v>
      </c>
      <c r="B64" s="183"/>
      <c r="C64" s="183"/>
      <c r="D64" s="183"/>
      <c r="E64" s="183"/>
      <c r="F64" s="183"/>
      <c r="G64" s="183"/>
      <c r="H64" s="183"/>
    </row>
    <row r="65" spans="1:8" s="14" customFormat="1" ht="15" customHeight="1" thickBot="1" x14ac:dyDescent="0.25">
      <c r="A65" s="180" t="s">
        <v>71</v>
      </c>
      <c r="B65" s="180"/>
      <c r="C65" s="180"/>
      <c r="D65" s="180"/>
      <c r="E65" s="180"/>
      <c r="F65" s="180"/>
      <c r="G65" s="180"/>
      <c r="H65" s="180"/>
    </row>
    <row r="66" spans="1:8" s="50" customFormat="1" ht="9.9499999999999993" customHeight="1" thickTop="1" x14ac:dyDescent="0.2">
      <c r="A66" s="57"/>
      <c r="B66" s="57"/>
      <c r="C66" s="57"/>
      <c r="D66" s="57"/>
      <c r="E66" s="57"/>
      <c r="F66" s="57"/>
      <c r="G66" s="57"/>
      <c r="H66" s="57"/>
    </row>
    <row r="67" spans="1:8" s="14" customFormat="1" ht="15" customHeight="1" x14ac:dyDescent="0.2">
      <c r="A67" s="179" t="s">
        <v>477</v>
      </c>
      <c r="B67" s="179"/>
      <c r="C67" s="179"/>
      <c r="D67" s="179"/>
      <c r="E67" s="179"/>
      <c r="F67" s="179"/>
      <c r="G67" s="179"/>
      <c r="H67" s="179"/>
    </row>
    <row r="68" spans="1:8" ht="33.75" x14ac:dyDescent="0.2">
      <c r="A68" s="84" t="s">
        <v>23</v>
      </c>
      <c r="B68" s="84" t="s">
        <v>58</v>
      </c>
      <c r="C68" s="84" t="s">
        <v>22</v>
      </c>
      <c r="D68" s="84" t="s">
        <v>61</v>
      </c>
      <c r="E68" s="84" t="s">
        <v>70</v>
      </c>
      <c r="F68" s="84" t="s">
        <v>62</v>
      </c>
      <c r="G68" s="27" t="s">
        <v>63</v>
      </c>
      <c r="H68" s="12"/>
    </row>
    <row r="69" spans="1:8" s="8" customFormat="1" ht="12" customHeight="1" x14ac:dyDescent="0.2">
      <c r="A69" s="25"/>
      <c r="B69" s="23" t="s">
        <v>16</v>
      </c>
      <c r="C69" s="23" t="s">
        <v>27</v>
      </c>
      <c r="D69" s="23" t="s">
        <v>66</v>
      </c>
      <c r="E69" s="23" t="s">
        <v>25</v>
      </c>
      <c r="F69" s="23" t="s">
        <v>49</v>
      </c>
      <c r="G69" s="23" t="s">
        <v>49</v>
      </c>
      <c r="H69" s="29"/>
    </row>
    <row r="70" spans="1:8" s="7" customFormat="1" ht="12" customHeight="1" x14ac:dyDescent="0.2">
      <c r="A70" s="107" t="s">
        <v>478</v>
      </c>
      <c r="B70" s="80" t="s">
        <v>72</v>
      </c>
      <c r="C70" s="81">
        <v>5</v>
      </c>
      <c r="D70" s="81">
        <v>1.5</v>
      </c>
      <c r="E70" s="93">
        <v>77</v>
      </c>
      <c r="F70" s="113">
        <f>E70*100</f>
        <v>7700</v>
      </c>
      <c r="G70" s="113">
        <f>E70*120</f>
        <v>9240</v>
      </c>
      <c r="H70" s="10"/>
    </row>
    <row r="71" spans="1:8" s="7" customFormat="1" ht="12" customHeight="1" x14ac:dyDescent="0.2">
      <c r="A71" s="107" t="s">
        <v>479</v>
      </c>
      <c r="B71" s="80" t="s">
        <v>72</v>
      </c>
      <c r="C71" s="81">
        <v>5</v>
      </c>
      <c r="D71" s="81">
        <v>2</v>
      </c>
      <c r="E71" s="93">
        <v>82</v>
      </c>
      <c r="F71" s="113">
        <f t="shared" ref="F71:F79" si="8">E71*100</f>
        <v>8200</v>
      </c>
      <c r="G71" s="113">
        <f t="shared" ref="G71:G79" si="9">E71*120</f>
        <v>9840</v>
      </c>
      <c r="H71" s="10"/>
    </row>
    <row r="72" spans="1:8" s="7" customFormat="1" ht="12" customHeight="1" x14ac:dyDescent="0.2">
      <c r="A72" s="107" t="s">
        <v>480</v>
      </c>
      <c r="B72" s="80" t="s">
        <v>72</v>
      </c>
      <c r="C72" s="81">
        <v>6</v>
      </c>
      <c r="D72" s="81">
        <v>1.5</v>
      </c>
      <c r="E72" s="93">
        <v>87</v>
      </c>
      <c r="F72" s="113">
        <f t="shared" si="8"/>
        <v>8700</v>
      </c>
      <c r="G72" s="113">
        <f t="shared" si="9"/>
        <v>10440</v>
      </c>
      <c r="H72" s="10"/>
    </row>
    <row r="73" spans="1:8" s="7" customFormat="1" ht="12" customHeight="1" x14ac:dyDescent="0.2">
      <c r="A73" s="107" t="s">
        <v>481</v>
      </c>
      <c r="B73" s="80" t="s">
        <v>72</v>
      </c>
      <c r="C73" s="81">
        <v>6</v>
      </c>
      <c r="D73" s="81">
        <v>2</v>
      </c>
      <c r="E73" s="93">
        <v>92</v>
      </c>
      <c r="F73" s="113">
        <f t="shared" si="8"/>
        <v>9200</v>
      </c>
      <c r="G73" s="113">
        <f t="shared" si="9"/>
        <v>11040</v>
      </c>
      <c r="H73" s="10"/>
    </row>
    <row r="74" spans="1:8" s="7" customFormat="1" ht="12" customHeight="1" x14ac:dyDescent="0.2">
      <c r="A74" s="107" t="s">
        <v>482</v>
      </c>
      <c r="B74" s="80" t="s">
        <v>72</v>
      </c>
      <c r="C74" s="81">
        <v>7</v>
      </c>
      <c r="D74" s="81">
        <v>1.5</v>
      </c>
      <c r="E74" s="93">
        <v>97</v>
      </c>
      <c r="F74" s="113">
        <f t="shared" si="8"/>
        <v>9700</v>
      </c>
      <c r="G74" s="113">
        <f t="shared" si="9"/>
        <v>11640</v>
      </c>
      <c r="H74" s="10"/>
    </row>
    <row r="75" spans="1:8" s="7" customFormat="1" ht="12" customHeight="1" x14ac:dyDescent="0.2">
      <c r="A75" s="107" t="s">
        <v>483</v>
      </c>
      <c r="B75" s="80" t="s">
        <v>72</v>
      </c>
      <c r="C75" s="81">
        <v>7</v>
      </c>
      <c r="D75" s="81">
        <v>2</v>
      </c>
      <c r="E75" s="93">
        <v>103</v>
      </c>
      <c r="F75" s="113">
        <f t="shared" si="8"/>
        <v>10300</v>
      </c>
      <c r="G75" s="113">
        <f t="shared" si="9"/>
        <v>12360</v>
      </c>
      <c r="H75" s="10"/>
    </row>
    <row r="76" spans="1:8" s="7" customFormat="1" ht="12" customHeight="1" x14ac:dyDescent="0.2">
      <c r="A76" s="107" t="s">
        <v>484</v>
      </c>
      <c r="B76" s="80" t="s">
        <v>72</v>
      </c>
      <c r="C76" s="81">
        <v>8</v>
      </c>
      <c r="D76" s="81">
        <v>1.5</v>
      </c>
      <c r="E76" s="93">
        <v>107</v>
      </c>
      <c r="F76" s="113">
        <f t="shared" si="8"/>
        <v>10700</v>
      </c>
      <c r="G76" s="113">
        <f t="shared" si="9"/>
        <v>12840</v>
      </c>
      <c r="H76" s="10"/>
    </row>
    <row r="77" spans="1:8" s="7" customFormat="1" ht="12" customHeight="1" x14ac:dyDescent="0.2">
      <c r="A77" s="107" t="s">
        <v>485</v>
      </c>
      <c r="B77" s="80" t="s">
        <v>72</v>
      </c>
      <c r="C77" s="81">
        <v>8</v>
      </c>
      <c r="D77" s="81">
        <v>2</v>
      </c>
      <c r="E77" s="93">
        <v>112</v>
      </c>
      <c r="F77" s="113">
        <f t="shared" si="8"/>
        <v>11200</v>
      </c>
      <c r="G77" s="113">
        <f t="shared" si="9"/>
        <v>13440</v>
      </c>
      <c r="H77" s="10"/>
    </row>
    <row r="78" spans="1:8" s="7" customFormat="1" ht="12" customHeight="1" x14ac:dyDescent="0.2">
      <c r="A78" s="107" t="s">
        <v>486</v>
      </c>
      <c r="B78" s="80" t="s">
        <v>72</v>
      </c>
      <c r="C78" s="81">
        <v>9</v>
      </c>
      <c r="D78" s="81">
        <v>1.5</v>
      </c>
      <c r="E78" s="93">
        <v>116</v>
      </c>
      <c r="F78" s="113">
        <f t="shared" si="8"/>
        <v>11600</v>
      </c>
      <c r="G78" s="113">
        <f t="shared" si="9"/>
        <v>13920</v>
      </c>
      <c r="H78" s="10"/>
    </row>
    <row r="79" spans="1:8" s="7" customFormat="1" ht="12" customHeight="1" x14ac:dyDescent="0.2">
      <c r="A79" s="107" t="s">
        <v>487</v>
      </c>
      <c r="B79" s="80" t="s">
        <v>72</v>
      </c>
      <c r="C79" s="81">
        <v>9</v>
      </c>
      <c r="D79" s="81">
        <v>2</v>
      </c>
      <c r="E79" s="93">
        <v>121</v>
      </c>
      <c r="F79" s="113">
        <f t="shared" si="8"/>
        <v>12100</v>
      </c>
      <c r="G79" s="113">
        <f t="shared" si="9"/>
        <v>14520</v>
      </c>
      <c r="H79" s="11"/>
    </row>
    <row r="80" spans="1:8" s="7" customFormat="1" ht="9.9499999999999993" customHeight="1" x14ac:dyDescent="0.2">
      <c r="A80" s="51"/>
      <c r="B80" s="52"/>
      <c r="C80" s="53"/>
      <c r="D80" s="53"/>
      <c r="E80" s="53"/>
      <c r="F80" s="68"/>
      <c r="G80" s="68"/>
      <c r="H80" s="9"/>
    </row>
    <row r="81" spans="1:8" s="14" customFormat="1" ht="15" customHeight="1" x14ac:dyDescent="0.2">
      <c r="A81" s="179" t="s">
        <v>488</v>
      </c>
      <c r="B81" s="179"/>
      <c r="C81" s="179"/>
      <c r="D81" s="179"/>
      <c r="E81" s="179"/>
      <c r="F81" s="179"/>
      <c r="G81" s="179"/>
      <c r="H81" s="179"/>
    </row>
    <row r="82" spans="1:8" ht="33.75" x14ac:dyDescent="0.2">
      <c r="A82" s="84" t="s">
        <v>23</v>
      </c>
      <c r="B82" s="84" t="s">
        <v>58</v>
      </c>
      <c r="C82" s="84" t="s">
        <v>22</v>
      </c>
      <c r="D82" s="84" t="s">
        <v>28</v>
      </c>
      <c r="E82" s="84" t="s">
        <v>70</v>
      </c>
      <c r="F82" s="84" t="s">
        <v>62</v>
      </c>
      <c r="G82" s="27" t="s">
        <v>63</v>
      </c>
      <c r="H82" s="12"/>
    </row>
    <row r="83" spans="1:8" ht="12" customHeight="1" x14ac:dyDescent="0.2">
      <c r="A83" s="22"/>
      <c r="B83" s="23" t="s">
        <v>16</v>
      </c>
      <c r="C83" s="23" t="s">
        <v>27</v>
      </c>
      <c r="D83" s="23" t="s">
        <v>26</v>
      </c>
      <c r="E83" s="23" t="s">
        <v>25</v>
      </c>
      <c r="F83" s="23" t="s">
        <v>49</v>
      </c>
      <c r="G83" s="23" t="s">
        <v>49</v>
      </c>
      <c r="H83" s="5"/>
    </row>
    <row r="84" spans="1:8" ht="14.1" customHeight="1" x14ac:dyDescent="0.2">
      <c r="A84" s="107" t="s">
        <v>489</v>
      </c>
      <c r="B84" s="80" t="s">
        <v>72</v>
      </c>
      <c r="C84" s="81">
        <v>5</v>
      </c>
      <c r="D84" s="80" t="s">
        <v>6</v>
      </c>
      <c r="E84" s="93">
        <v>65</v>
      </c>
      <c r="F84" s="113">
        <f>E84*100</f>
        <v>6500</v>
      </c>
      <c r="G84" s="113">
        <f>E84*120</f>
        <v>7800</v>
      </c>
      <c r="H84" s="5"/>
    </row>
    <row r="85" spans="1:8" ht="14.1" customHeight="1" x14ac:dyDescent="0.2">
      <c r="A85" s="107" t="s">
        <v>490</v>
      </c>
      <c r="B85" s="80" t="s">
        <v>72</v>
      </c>
      <c r="C85" s="81">
        <v>6</v>
      </c>
      <c r="D85" s="80" t="s">
        <v>6</v>
      </c>
      <c r="E85" s="93">
        <v>75</v>
      </c>
      <c r="F85" s="113">
        <f t="shared" ref="F85:F88" si="10">E85*100</f>
        <v>7500</v>
      </c>
      <c r="G85" s="113">
        <f t="shared" ref="G85:G88" si="11">E85*120</f>
        <v>9000</v>
      </c>
      <c r="H85" s="5"/>
    </row>
    <row r="86" spans="1:8" ht="14.1" customHeight="1" x14ac:dyDescent="0.2">
      <c r="A86" s="107" t="s">
        <v>491</v>
      </c>
      <c r="B86" s="80" t="s">
        <v>72</v>
      </c>
      <c r="C86" s="81">
        <v>7</v>
      </c>
      <c r="D86" s="80" t="s">
        <v>6</v>
      </c>
      <c r="E86" s="93">
        <v>86</v>
      </c>
      <c r="F86" s="113">
        <f t="shared" si="10"/>
        <v>8600</v>
      </c>
      <c r="G86" s="113">
        <f t="shared" si="11"/>
        <v>10320</v>
      </c>
      <c r="H86" s="5"/>
    </row>
    <row r="87" spans="1:8" ht="14.1" customHeight="1" x14ac:dyDescent="0.2">
      <c r="A87" s="107" t="s">
        <v>492</v>
      </c>
      <c r="B87" s="80" t="s">
        <v>72</v>
      </c>
      <c r="C87" s="81">
        <v>8</v>
      </c>
      <c r="D87" s="80" t="s">
        <v>6</v>
      </c>
      <c r="E87" s="93">
        <v>95</v>
      </c>
      <c r="F87" s="113">
        <f t="shared" si="10"/>
        <v>9500</v>
      </c>
      <c r="G87" s="113">
        <f t="shared" si="11"/>
        <v>11400</v>
      </c>
      <c r="H87" s="5"/>
    </row>
    <row r="88" spans="1:8" ht="14.1" customHeight="1" x14ac:dyDescent="0.2">
      <c r="A88" s="107" t="s">
        <v>493</v>
      </c>
      <c r="B88" s="80" t="s">
        <v>72</v>
      </c>
      <c r="C88" s="81">
        <v>9</v>
      </c>
      <c r="D88" s="80" t="s">
        <v>6</v>
      </c>
      <c r="E88" s="93">
        <v>104</v>
      </c>
      <c r="F88" s="113">
        <f t="shared" si="10"/>
        <v>10400</v>
      </c>
      <c r="G88" s="113">
        <f t="shared" si="11"/>
        <v>12480</v>
      </c>
      <c r="H88" s="6"/>
    </row>
    <row r="89" spans="1:8" ht="15.95" customHeight="1" x14ac:dyDescent="0.2">
      <c r="A89" s="34"/>
      <c r="B89" s="35"/>
      <c r="C89" s="36"/>
      <c r="D89" s="35"/>
      <c r="E89" s="36"/>
      <c r="F89" s="33"/>
      <c r="G89" s="33"/>
      <c r="H89" s="4"/>
    </row>
    <row r="90" spans="1:8" ht="15" customHeight="1" x14ac:dyDescent="0.25">
      <c r="A90" s="183" t="s">
        <v>175</v>
      </c>
      <c r="B90" s="183"/>
      <c r="C90" s="183"/>
      <c r="D90" s="183"/>
      <c r="E90" s="183"/>
      <c r="F90" s="183"/>
      <c r="G90" s="183"/>
      <c r="H90" s="183"/>
    </row>
    <row r="91" spans="1:8" s="14" customFormat="1" ht="15" customHeight="1" thickBot="1" x14ac:dyDescent="0.25">
      <c r="A91" s="180" t="s">
        <v>68</v>
      </c>
      <c r="B91" s="180"/>
      <c r="C91" s="180"/>
      <c r="D91" s="180"/>
      <c r="E91" s="180"/>
      <c r="F91" s="180"/>
      <c r="G91" s="180"/>
      <c r="H91" s="180"/>
    </row>
    <row r="92" spans="1:8" s="50" customFormat="1" ht="9.9499999999999993" customHeight="1" thickTop="1" x14ac:dyDescent="0.2">
      <c r="A92" s="57"/>
      <c r="B92" s="57"/>
      <c r="C92" s="57"/>
      <c r="D92" s="57"/>
      <c r="E92" s="57"/>
      <c r="F92" s="57"/>
      <c r="G92" s="57"/>
      <c r="H92" s="57"/>
    </row>
    <row r="93" spans="1:8" s="14" customFormat="1" ht="15" customHeight="1" x14ac:dyDescent="0.2">
      <c r="A93" s="179" t="s">
        <v>494</v>
      </c>
      <c r="B93" s="179"/>
      <c r="C93" s="179"/>
      <c r="D93" s="179"/>
      <c r="E93" s="179"/>
      <c r="F93" s="179"/>
      <c r="G93" s="179"/>
      <c r="H93" s="179"/>
    </row>
    <row r="94" spans="1:8" ht="33.75" x14ac:dyDescent="0.2">
      <c r="A94" s="84" t="s">
        <v>23</v>
      </c>
      <c r="B94" s="84" t="s">
        <v>58</v>
      </c>
      <c r="C94" s="84" t="s">
        <v>22</v>
      </c>
      <c r="D94" s="84" t="s">
        <v>61</v>
      </c>
      <c r="E94" s="84" t="s">
        <v>70</v>
      </c>
      <c r="F94" s="84" t="s">
        <v>62</v>
      </c>
      <c r="G94" s="27" t="s">
        <v>63</v>
      </c>
      <c r="H94" s="12"/>
    </row>
    <row r="95" spans="1:8" s="8" customFormat="1" ht="12" customHeight="1" x14ac:dyDescent="0.2">
      <c r="A95" s="25"/>
      <c r="B95" s="23" t="s">
        <v>16</v>
      </c>
      <c r="C95" s="23" t="s">
        <v>27</v>
      </c>
      <c r="D95" s="23" t="s">
        <v>66</v>
      </c>
      <c r="E95" s="23" t="s">
        <v>25</v>
      </c>
      <c r="F95" s="23" t="s">
        <v>49</v>
      </c>
      <c r="G95" s="23" t="s">
        <v>49</v>
      </c>
      <c r="H95" s="29"/>
    </row>
    <row r="96" spans="1:8" s="7" customFormat="1" ht="12.95" customHeight="1" x14ac:dyDescent="0.2">
      <c r="A96" s="107" t="s">
        <v>495</v>
      </c>
      <c r="B96" s="80" t="s">
        <v>69</v>
      </c>
      <c r="C96" s="81">
        <v>2.5</v>
      </c>
      <c r="D96" s="80">
        <v>0.8</v>
      </c>
      <c r="E96" s="103">
        <v>39</v>
      </c>
      <c r="F96" s="111">
        <f>E96*100</f>
        <v>3900</v>
      </c>
      <c r="G96" s="111">
        <f>E96*120</f>
        <v>4680</v>
      </c>
      <c r="H96" s="10"/>
    </row>
    <row r="97" spans="1:8" s="7" customFormat="1" ht="12.95" customHeight="1" x14ac:dyDescent="0.2">
      <c r="A97" s="107" t="s">
        <v>496</v>
      </c>
      <c r="B97" s="80" t="s">
        <v>69</v>
      </c>
      <c r="C97" s="81">
        <v>3</v>
      </c>
      <c r="D97" s="80">
        <v>0.8</v>
      </c>
      <c r="E97" s="103">
        <v>42</v>
      </c>
      <c r="F97" s="111">
        <f t="shared" ref="F97:F104" si="12">E97*100</f>
        <v>4200</v>
      </c>
      <c r="G97" s="111">
        <f t="shared" ref="G97:G104" si="13">E97*120</f>
        <v>5040</v>
      </c>
      <c r="H97" s="10"/>
    </row>
    <row r="98" spans="1:8" s="7" customFormat="1" ht="12.95" customHeight="1" x14ac:dyDescent="0.2">
      <c r="A98" s="107" t="s">
        <v>497</v>
      </c>
      <c r="B98" s="80" t="s">
        <v>69</v>
      </c>
      <c r="C98" s="81">
        <v>3</v>
      </c>
      <c r="D98" s="31" t="s">
        <v>60</v>
      </c>
      <c r="E98" s="103">
        <v>45</v>
      </c>
      <c r="F98" s="111">
        <f t="shared" si="12"/>
        <v>4500</v>
      </c>
      <c r="G98" s="111">
        <f t="shared" si="13"/>
        <v>5400</v>
      </c>
      <c r="H98" s="10"/>
    </row>
    <row r="99" spans="1:8" s="7" customFormat="1" ht="12.95" customHeight="1" x14ac:dyDescent="0.2">
      <c r="A99" s="107" t="s">
        <v>498</v>
      </c>
      <c r="B99" s="80" t="s">
        <v>69</v>
      </c>
      <c r="C99" s="81">
        <v>3.5</v>
      </c>
      <c r="D99" s="80">
        <v>0.8</v>
      </c>
      <c r="E99" s="103">
        <v>45</v>
      </c>
      <c r="F99" s="111">
        <f t="shared" si="12"/>
        <v>4500</v>
      </c>
      <c r="G99" s="111">
        <f t="shared" si="13"/>
        <v>5400</v>
      </c>
      <c r="H99" s="10"/>
    </row>
    <row r="100" spans="1:8" s="7" customFormat="1" ht="12.95" customHeight="1" x14ac:dyDescent="0.2">
      <c r="A100" s="107" t="s">
        <v>499</v>
      </c>
      <c r="B100" s="80" t="s">
        <v>69</v>
      </c>
      <c r="C100" s="81">
        <v>3.5</v>
      </c>
      <c r="D100" s="28" t="s">
        <v>60</v>
      </c>
      <c r="E100" s="103">
        <v>48</v>
      </c>
      <c r="F100" s="111">
        <f t="shared" si="12"/>
        <v>4800</v>
      </c>
      <c r="G100" s="111">
        <f t="shared" si="13"/>
        <v>5760</v>
      </c>
      <c r="H100" s="10"/>
    </row>
    <row r="101" spans="1:8" s="7" customFormat="1" ht="12.95" customHeight="1" x14ac:dyDescent="0.2">
      <c r="A101" s="107" t="s">
        <v>500</v>
      </c>
      <c r="B101" s="80" t="s">
        <v>69</v>
      </c>
      <c r="C101" s="81">
        <v>4</v>
      </c>
      <c r="D101" s="80">
        <v>1.5</v>
      </c>
      <c r="E101" s="103">
        <v>61</v>
      </c>
      <c r="F101" s="111">
        <f t="shared" si="12"/>
        <v>6100</v>
      </c>
      <c r="G101" s="111">
        <f t="shared" si="13"/>
        <v>7320</v>
      </c>
      <c r="H101" s="10"/>
    </row>
    <row r="102" spans="1:8" s="7" customFormat="1" ht="12.95" customHeight="1" x14ac:dyDescent="0.2">
      <c r="A102" s="107" t="s">
        <v>501</v>
      </c>
      <c r="B102" s="80" t="s">
        <v>69</v>
      </c>
      <c r="C102" s="81">
        <v>4.5</v>
      </c>
      <c r="D102" s="80">
        <v>1.5</v>
      </c>
      <c r="E102" s="103">
        <v>64</v>
      </c>
      <c r="F102" s="111">
        <f t="shared" si="12"/>
        <v>6400</v>
      </c>
      <c r="G102" s="111">
        <f t="shared" si="13"/>
        <v>7680</v>
      </c>
      <c r="H102" s="10"/>
    </row>
    <row r="103" spans="1:8" s="7" customFormat="1" ht="12.95" customHeight="1" x14ac:dyDescent="0.2">
      <c r="A103" s="114" t="s">
        <v>502</v>
      </c>
      <c r="B103" s="101" t="s">
        <v>69</v>
      </c>
      <c r="C103" s="102">
        <v>5</v>
      </c>
      <c r="D103" s="101">
        <v>1.5</v>
      </c>
      <c r="E103" s="102">
        <v>67</v>
      </c>
      <c r="F103" s="111">
        <f t="shared" si="12"/>
        <v>6700</v>
      </c>
      <c r="G103" s="111">
        <f t="shared" si="13"/>
        <v>8040</v>
      </c>
      <c r="H103" s="10"/>
    </row>
    <row r="104" spans="1:8" s="7" customFormat="1" ht="12.95" customHeight="1" x14ac:dyDescent="0.2">
      <c r="A104" s="114" t="s">
        <v>503</v>
      </c>
      <c r="B104" s="77" t="s">
        <v>69</v>
      </c>
      <c r="C104" s="79">
        <v>6</v>
      </c>
      <c r="D104" s="77">
        <v>1.5</v>
      </c>
      <c r="E104" s="102">
        <v>84</v>
      </c>
      <c r="F104" s="111">
        <f t="shared" si="12"/>
        <v>8400</v>
      </c>
      <c r="G104" s="111">
        <f t="shared" si="13"/>
        <v>10080</v>
      </c>
      <c r="H104" s="11"/>
    </row>
    <row r="105" spans="1:8" s="7" customFormat="1" ht="5.0999999999999996" customHeight="1" x14ac:dyDescent="0.2">
      <c r="A105" s="51"/>
      <c r="B105" s="52"/>
      <c r="C105" s="53"/>
      <c r="D105" s="52"/>
      <c r="E105" s="52"/>
      <c r="F105" s="68"/>
      <c r="G105" s="68"/>
      <c r="H105" s="9"/>
    </row>
    <row r="106" spans="1:8" s="14" customFormat="1" ht="15" customHeight="1" x14ac:dyDescent="0.2">
      <c r="A106" s="179" t="s">
        <v>524</v>
      </c>
      <c r="B106" s="179"/>
      <c r="C106" s="179"/>
      <c r="D106" s="179"/>
      <c r="E106" s="179"/>
      <c r="F106" s="179"/>
      <c r="G106" s="179"/>
      <c r="H106" s="179"/>
    </row>
    <row r="107" spans="1:8" ht="33.75" x14ac:dyDescent="0.2">
      <c r="A107" s="84" t="s">
        <v>23</v>
      </c>
      <c r="B107" s="84" t="s">
        <v>58</v>
      </c>
      <c r="C107" s="84" t="s">
        <v>22</v>
      </c>
      <c r="D107" s="84" t="s">
        <v>28</v>
      </c>
      <c r="E107" s="84" t="s">
        <v>70</v>
      </c>
      <c r="F107" s="84" t="s">
        <v>62</v>
      </c>
      <c r="G107" s="27" t="s">
        <v>63</v>
      </c>
      <c r="H107" s="69"/>
    </row>
    <row r="108" spans="1:8" ht="12" customHeight="1" x14ac:dyDescent="0.2">
      <c r="A108" s="22"/>
      <c r="B108" s="23" t="s">
        <v>16</v>
      </c>
      <c r="C108" s="23" t="s">
        <v>27</v>
      </c>
      <c r="D108" s="23" t="s">
        <v>26</v>
      </c>
      <c r="E108" s="23" t="s">
        <v>25</v>
      </c>
      <c r="F108" s="23" t="s">
        <v>49</v>
      </c>
      <c r="G108" s="23" t="s">
        <v>49</v>
      </c>
      <c r="H108" s="44"/>
    </row>
    <row r="109" spans="1:8" ht="12" customHeight="1" x14ac:dyDescent="0.2">
      <c r="A109" s="107" t="s">
        <v>511</v>
      </c>
      <c r="B109" s="80" t="s">
        <v>69</v>
      </c>
      <c r="C109" s="81">
        <v>2.5</v>
      </c>
      <c r="D109" s="80" t="s">
        <v>6</v>
      </c>
      <c r="E109" s="78">
        <v>31</v>
      </c>
      <c r="F109" s="111">
        <f>E109*100</f>
        <v>3100</v>
      </c>
      <c r="G109" s="111">
        <f>E109*120</f>
        <v>3720</v>
      </c>
      <c r="H109" s="44"/>
    </row>
    <row r="110" spans="1:8" ht="12" customHeight="1" x14ac:dyDescent="0.2">
      <c r="A110" s="107" t="s">
        <v>510</v>
      </c>
      <c r="B110" s="80" t="s">
        <v>69</v>
      </c>
      <c r="C110" s="81">
        <v>3</v>
      </c>
      <c r="D110" s="80" t="s">
        <v>6</v>
      </c>
      <c r="E110" s="78">
        <v>34</v>
      </c>
      <c r="F110" s="111">
        <f t="shared" ref="F110:F116" si="14">E110*100</f>
        <v>3400</v>
      </c>
      <c r="G110" s="111">
        <f t="shared" ref="G110:G116" si="15">E110*120</f>
        <v>4080</v>
      </c>
      <c r="H110" s="44"/>
    </row>
    <row r="111" spans="1:8" ht="12" customHeight="1" x14ac:dyDescent="0.2">
      <c r="A111" s="107" t="s">
        <v>509</v>
      </c>
      <c r="B111" s="80" t="s">
        <v>69</v>
      </c>
      <c r="C111" s="81">
        <v>3.5</v>
      </c>
      <c r="D111" s="80" t="s">
        <v>6</v>
      </c>
      <c r="E111" s="78">
        <v>37</v>
      </c>
      <c r="F111" s="111">
        <f t="shared" si="14"/>
        <v>3700</v>
      </c>
      <c r="G111" s="111">
        <f t="shared" si="15"/>
        <v>4440</v>
      </c>
      <c r="H111" s="44"/>
    </row>
    <row r="112" spans="1:8" ht="12" customHeight="1" x14ac:dyDescent="0.2">
      <c r="A112" s="107" t="s">
        <v>508</v>
      </c>
      <c r="B112" s="80" t="s">
        <v>69</v>
      </c>
      <c r="C112" s="81">
        <v>4</v>
      </c>
      <c r="D112" s="80" t="s">
        <v>6</v>
      </c>
      <c r="E112" s="78">
        <v>42</v>
      </c>
      <c r="F112" s="111">
        <f t="shared" si="14"/>
        <v>4200</v>
      </c>
      <c r="G112" s="111">
        <f t="shared" si="15"/>
        <v>5040</v>
      </c>
      <c r="H112" s="44"/>
    </row>
    <row r="113" spans="1:8" ht="12" customHeight="1" x14ac:dyDescent="0.2">
      <c r="A113" s="107" t="s">
        <v>507</v>
      </c>
      <c r="B113" s="80" t="s">
        <v>69</v>
      </c>
      <c r="C113" s="81">
        <v>4.5</v>
      </c>
      <c r="D113" s="80" t="s">
        <v>6</v>
      </c>
      <c r="E113" s="78">
        <v>45</v>
      </c>
      <c r="F113" s="111">
        <f t="shared" si="14"/>
        <v>4500</v>
      </c>
      <c r="G113" s="111">
        <f t="shared" si="15"/>
        <v>5400</v>
      </c>
      <c r="H113" s="44"/>
    </row>
    <row r="114" spans="1:8" ht="12" customHeight="1" x14ac:dyDescent="0.2">
      <c r="A114" s="107" t="s">
        <v>506</v>
      </c>
      <c r="B114" s="80" t="s">
        <v>69</v>
      </c>
      <c r="C114" s="81">
        <v>5</v>
      </c>
      <c r="D114" s="80" t="s">
        <v>6</v>
      </c>
      <c r="E114" s="78">
        <v>48</v>
      </c>
      <c r="F114" s="111">
        <f t="shared" si="14"/>
        <v>4800</v>
      </c>
      <c r="G114" s="111">
        <f t="shared" si="15"/>
        <v>5760</v>
      </c>
      <c r="H114" s="44"/>
    </row>
    <row r="115" spans="1:8" ht="12" customHeight="1" x14ac:dyDescent="0.2">
      <c r="A115" s="107" t="s">
        <v>505</v>
      </c>
      <c r="B115" s="80" t="s">
        <v>69</v>
      </c>
      <c r="C115" s="81">
        <v>5.5</v>
      </c>
      <c r="D115" s="80" t="s">
        <v>6</v>
      </c>
      <c r="E115" s="81">
        <v>51</v>
      </c>
      <c r="F115" s="111">
        <f t="shared" si="14"/>
        <v>5100</v>
      </c>
      <c r="G115" s="111">
        <f t="shared" si="15"/>
        <v>6120</v>
      </c>
      <c r="H115" s="44"/>
    </row>
    <row r="116" spans="1:8" ht="12" customHeight="1" x14ac:dyDescent="0.2">
      <c r="A116" s="107" t="s">
        <v>504</v>
      </c>
      <c r="B116" s="80" t="s">
        <v>69</v>
      </c>
      <c r="C116" s="81">
        <v>6</v>
      </c>
      <c r="D116" s="80" t="s">
        <v>6</v>
      </c>
      <c r="E116" s="81">
        <v>54</v>
      </c>
      <c r="F116" s="111">
        <f t="shared" si="14"/>
        <v>5400</v>
      </c>
      <c r="G116" s="111">
        <f t="shared" si="15"/>
        <v>6480</v>
      </c>
      <c r="H116" s="45"/>
    </row>
    <row r="117" spans="1:8" ht="18" customHeight="1" x14ac:dyDescent="0.2"/>
    <row r="118" spans="1:8" ht="15" customHeight="1" x14ac:dyDescent="0.25">
      <c r="A118" s="183" t="s">
        <v>177</v>
      </c>
      <c r="B118" s="183"/>
      <c r="C118" s="183"/>
      <c r="D118" s="183"/>
      <c r="E118" s="183"/>
      <c r="F118" s="183"/>
      <c r="G118" s="183"/>
      <c r="H118" s="183"/>
    </row>
    <row r="119" spans="1:8" s="14" customFormat="1" ht="15" customHeight="1" thickBot="1" x14ac:dyDescent="0.25">
      <c r="A119" s="180" t="s">
        <v>71</v>
      </c>
      <c r="B119" s="180"/>
      <c r="C119" s="180"/>
      <c r="D119" s="180"/>
      <c r="E119" s="180"/>
      <c r="F119" s="180"/>
      <c r="G119" s="180"/>
      <c r="H119" s="180"/>
    </row>
    <row r="120" spans="1:8" s="50" customFormat="1" ht="9.9499999999999993" customHeight="1" thickTop="1" x14ac:dyDescent="0.2">
      <c r="A120" s="57"/>
      <c r="B120" s="57"/>
      <c r="C120" s="57"/>
      <c r="D120" s="57"/>
      <c r="E120" s="57"/>
      <c r="F120" s="57"/>
      <c r="G120" s="57"/>
      <c r="H120" s="57"/>
    </row>
    <row r="121" spans="1:8" s="14" customFormat="1" ht="15" customHeight="1" x14ac:dyDescent="0.2">
      <c r="A121" s="179" t="s">
        <v>512</v>
      </c>
      <c r="B121" s="179"/>
      <c r="C121" s="179"/>
      <c r="D121" s="179"/>
      <c r="E121" s="179"/>
      <c r="F121" s="179"/>
      <c r="G121" s="179"/>
      <c r="H121" s="179"/>
    </row>
    <row r="122" spans="1:8" ht="33.75" x14ac:dyDescent="0.2">
      <c r="A122" s="84" t="s">
        <v>23</v>
      </c>
      <c r="B122" s="84" t="s">
        <v>58</v>
      </c>
      <c r="C122" s="84" t="s">
        <v>22</v>
      </c>
      <c r="D122" s="84" t="s">
        <v>61</v>
      </c>
      <c r="E122" s="84" t="s">
        <v>70</v>
      </c>
      <c r="F122" s="84" t="s">
        <v>62</v>
      </c>
      <c r="G122" s="91" t="s">
        <v>63</v>
      </c>
      <c r="H122" s="69"/>
    </row>
    <row r="123" spans="1:8" s="8" customFormat="1" ht="12" customHeight="1" x14ac:dyDescent="0.2">
      <c r="A123" s="25"/>
      <c r="B123" s="23" t="s">
        <v>16</v>
      </c>
      <c r="C123" s="23" t="s">
        <v>27</v>
      </c>
      <c r="D123" s="23" t="s">
        <v>66</v>
      </c>
      <c r="E123" s="23" t="s">
        <v>25</v>
      </c>
      <c r="F123" s="23" t="s">
        <v>49</v>
      </c>
      <c r="G123" s="82" t="s">
        <v>49</v>
      </c>
      <c r="H123" s="92"/>
    </row>
    <row r="124" spans="1:8" s="7" customFormat="1" ht="12" customHeight="1" x14ac:dyDescent="0.2">
      <c r="A124" s="107" t="s">
        <v>513</v>
      </c>
      <c r="B124" s="80" t="s">
        <v>73</v>
      </c>
      <c r="C124" s="39">
        <v>5</v>
      </c>
      <c r="D124" s="81">
        <v>1.5</v>
      </c>
      <c r="E124" s="78">
        <v>100</v>
      </c>
      <c r="F124" s="113">
        <f>E124*100</f>
        <v>10000</v>
      </c>
      <c r="G124" s="113">
        <f>E124*120</f>
        <v>12000</v>
      </c>
      <c r="H124" s="63"/>
    </row>
    <row r="125" spans="1:8" s="7" customFormat="1" ht="12" customHeight="1" x14ac:dyDescent="0.2">
      <c r="A125" s="107" t="s">
        <v>514</v>
      </c>
      <c r="B125" s="80" t="s">
        <v>73</v>
      </c>
      <c r="C125" s="39">
        <v>5</v>
      </c>
      <c r="D125" s="81">
        <v>2</v>
      </c>
      <c r="E125" s="78">
        <v>108</v>
      </c>
      <c r="F125" s="113">
        <f t="shared" ref="F125:F134" si="16">E125*100</f>
        <v>10800</v>
      </c>
      <c r="G125" s="113">
        <f t="shared" ref="G125:G134" si="17">E125*120</f>
        <v>12960</v>
      </c>
      <c r="H125" s="63"/>
    </row>
    <row r="126" spans="1:8" s="7" customFormat="1" ht="12" customHeight="1" x14ac:dyDescent="0.2">
      <c r="A126" s="107" t="s">
        <v>515</v>
      </c>
      <c r="B126" s="80" t="s">
        <v>73</v>
      </c>
      <c r="C126" s="39">
        <v>6</v>
      </c>
      <c r="D126" s="81">
        <v>1.5</v>
      </c>
      <c r="E126" s="78">
        <v>111</v>
      </c>
      <c r="F126" s="113">
        <f t="shared" si="16"/>
        <v>11100</v>
      </c>
      <c r="G126" s="113">
        <f t="shared" si="17"/>
        <v>13320</v>
      </c>
      <c r="H126" s="63"/>
    </row>
    <row r="127" spans="1:8" s="7" customFormat="1" ht="12" customHeight="1" x14ac:dyDescent="0.2">
      <c r="A127" s="107" t="s">
        <v>516</v>
      </c>
      <c r="B127" s="80" t="s">
        <v>73</v>
      </c>
      <c r="C127" s="39">
        <v>6</v>
      </c>
      <c r="D127" s="81">
        <v>2</v>
      </c>
      <c r="E127" s="78">
        <v>119</v>
      </c>
      <c r="F127" s="113">
        <f t="shared" si="16"/>
        <v>11900</v>
      </c>
      <c r="G127" s="113">
        <f t="shared" si="17"/>
        <v>14280</v>
      </c>
      <c r="H127" s="63"/>
    </row>
    <row r="128" spans="1:8" s="7" customFormat="1" ht="12" customHeight="1" x14ac:dyDescent="0.2">
      <c r="A128" s="107" t="s">
        <v>517</v>
      </c>
      <c r="B128" s="80" t="s">
        <v>73</v>
      </c>
      <c r="C128" s="39">
        <v>7</v>
      </c>
      <c r="D128" s="81">
        <v>1.5</v>
      </c>
      <c r="E128" s="78">
        <v>127</v>
      </c>
      <c r="F128" s="113">
        <f t="shared" si="16"/>
        <v>12700</v>
      </c>
      <c r="G128" s="113">
        <f t="shared" si="17"/>
        <v>15240</v>
      </c>
      <c r="H128" s="63"/>
    </row>
    <row r="129" spans="1:8" s="7" customFormat="1" ht="12" customHeight="1" x14ac:dyDescent="0.2">
      <c r="A129" s="107" t="s">
        <v>518</v>
      </c>
      <c r="B129" s="80" t="s">
        <v>73</v>
      </c>
      <c r="C129" s="39">
        <v>7</v>
      </c>
      <c r="D129" s="81">
        <v>2</v>
      </c>
      <c r="E129" s="78">
        <v>135</v>
      </c>
      <c r="F129" s="113">
        <f t="shared" si="16"/>
        <v>13500</v>
      </c>
      <c r="G129" s="113">
        <f t="shared" si="17"/>
        <v>16200</v>
      </c>
      <c r="H129" s="63"/>
    </row>
    <row r="130" spans="1:8" s="7" customFormat="1" ht="12" customHeight="1" x14ac:dyDescent="0.2">
      <c r="A130" s="107" t="s">
        <v>519</v>
      </c>
      <c r="B130" s="80" t="s">
        <v>73</v>
      </c>
      <c r="C130" s="39">
        <v>8</v>
      </c>
      <c r="D130" s="81">
        <v>1.5</v>
      </c>
      <c r="E130" s="78">
        <v>138</v>
      </c>
      <c r="F130" s="113">
        <f t="shared" si="16"/>
        <v>13800</v>
      </c>
      <c r="G130" s="113">
        <f t="shared" si="17"/>
        <v>16560</v>
      </c>
      <c r="H130" s="63"/>
    </row>
    <row r="131" spans="1:8" s="7" customFormat="1" ht="12" customHeight="1" x14ac:dyDescent="0.2">
      <c r="A131" s="107" t="s">
        <v>520</v>
      </c>
      <c r="B131" s="80" t="s">
        <v>73</v>
      </c>
      <c r="C131" s="39">
        <v>8</v>
      </c>
      <c r="D131" s="81">
        <v>2</v>
      </c>
      <c r="E131" s="78">
        <v>146</v>
      </c>
      <c r="F131" s="113">
        <f t="shared" si="16"/>
        <v>14600</v>
      </c>
      <c r="G131" s="113">
        <f t="shared" si="17"/>
        <v>17520</v>
      </c>
      <c r="H131" s="63"/>
    </row>
    <row r="132" spans="1:8" s="7" customFormat="1" ht="12" customHeight="1" x14ac:dyDescent="0.2">
      <c r="A132" s="107" t="s">
        <v>521</v>
      </c>
      <c r="B132" s="80" t="s">
        <v>73</v>
      </c>
      <c r="C132" s="39">
        <v>9</v>
      </c>
      <c r="D132" s="81">
        <v>1.5</v>
      </c>
      <c r="E132" s="78">
        <v>150</v>
      </c>
      <c r="F132" s="113">
        <f t="shared" si="16"/>
        <v>15000</v>
      </c>
      <c r="G132" s="113">
        <f t="shared" si="17"/>
        <v>18000</v>
      </c>
      <c r="H132" s="63"/>
    </row>
    <row r="133" spans="1:8" s="7" customFormat="1" ht="12" customHeight="1" x14ac:dyDescent="0.2">
      <c r="A133" s="107" t="s">
        <v>522</v>
      </c>
      <c r="B133" s="80" t="s">
        <v>73</v>
      </c>
      <c r="C133" s="39">
        <v>9</v>
      </c>
      <c r="D133" s="81">
        <v>2</v>
      </c>
      <c r="E133" s="78">
        <v>158</v>
      </c>
      <c r="F133" s="113">
        <f t="shared" si="16"/>
        <v>15800</v>
      </c>
      <c r="G133" s="113">
        <f t="shared" si="17"/>
        <v>18960</v>
      </c>
      <c r="H133" s="63"/>
    </row>
    <row r="134" spans="1:8" s="7" customFormat="1" ht="12" customHeight="1" x14ac:dyDescent="0.2">
      <c r="A134" s="107" t="s">
        <v>523</v>
      </c>
      <c r="B134" s="80" t="s">
        <v>73</v>
      </c>
      <c r="C134" s="39">
        <v>10</v>
      </c>
      <c r="D134" s="81">
        <v>2</v>
      </c>
      <c r="E134" s="81">
        <v>169</v>
      </c>
      <c r="F134" s="113">
        <f t="shared" si="16"/>
        <v>16900</v>
      </c>
      <c r="G134" s="113">
        <f t="shared" si="17"/>
        <v>20280</v>
      </c>
      <c r="H134" s="59"/>
    </row>
    <row r="135" spans="1:8" s="7" customFormat="1" ht="9.9499999999999993" customHeight="1" x14ac:dyDescent="0.2">
      <c r="A135" s="51"/>
      <c r="B135" s="52"/>
      <c r="C135" s="53"/>
      <c r="D135" s="53"/>
      <c r="E135" s="53"/>
      <c r="F135" s="68"/>
      <c r="G135" s="68"/>
      <c r="H135" s="9"/>
    </row>
    <row r="136" spans="1:8" s="14" customFormat="1" ht="15" customHeight="1" x14ac:dyDescent="0.2">
      <c r="A136" s="179" t="s">
        <v>525</v>
      </c>
      <c r="B136" s="179"/>
      <c r="C136" s="179"/>
      <c r="D136" s="179"/>
      <c r="E136" s="179"/>
      <c r="F136" s="179"/>
      <c r="G136" s="179"/>
      <c r="H136" s="179"/>
    </row>
    <row r="137" spans="1:8" ht="33.75" x14ac:dyDescent="0.2">
      <c r="A137" s="84" t="s">
        <v>23</v>
      </c>
      <c r="B137" s="84" t="s">
        <v>58</v>
      </c>
      <c r="C137" s="84" t="s">
        <v>22</v>
      </c>
      <c r="D137" s="84" t="s">
        <v>28</v>
      </c>
      <c r="E137" s="84" t="s">
        <v>70</v>
      </c>
      <c r="F137" s="84" t="s">
        <v>62</v>
      </c>
      <c r="G137" s="91" t="s">
        <v>63</v>
      </c>
      <c r="H137" s="69"/>
    </row>
    <row r="138" spans="1:8" ht="12" customHeight="1" x14ac:dyDescent="0.2">
      <c r="A138" s="22"/>
      <c r="B138" s="23" t="s">
        <v>16</v>
      </c>
      <c r="C138" s="23" t="s">
        <v>27</v>
      </c>
      <c r="D138" s="23" t="s">
        <v>26</v>
      </c>
      <c r="E138" s="23" t="s">
        <v>25</v>
      </c>
      <c r="F138" s="23" t="s">
        <v>49</v>
      </c>
      <c r="G138" s="82" t="s">
        <v>49</v>
      </c>
      <c r="H138" s="44"/>
    </row>
    <row r="139" spans="1:8" ht="12" customHeight="1" x14ac:dyDescent="0.2">
      <c r="A139" s="107" t="s">
        <v>532</v>
      </c>
      <c r="B139" s="80" t="s">
        <v>73</v>
      </c>
      <c r="C139" s="39">
        <v>5</v>
      </c>
      <c r="D139" s="80" t="s">
        <v>6</v>
      </c>
      <c r="E139" s="81">
        <v>82</v>
      </c>
      <c r="F139" s="111">
        <f>E139*100</f>
        <v>8200</v>
      </c>
      <c r="G139" s="111">
        <f>E139*120</f>
        <v>9840</v>
      </c>
      <c r="H139" s="44"/>
    </row>
    <row r="140" spans="1:8" ht="12" customHeight="1" x14ac:dyDescent="0.2">
      <c r="A140" s="107" t="s">
        <v>531</v>
      </c>
      <c r="B140" s="80" t="s">
        <v>73</v>
      </c>
      <c r="C140" s="39">
        <v>6</v>
      </c>
      <c r="D140" s="80" t="s">
        <v>6</v>
      </c>
      <c r="E140" s="81">
        <v>93</v>
      </c>
      <c r="F140" s="111">
        <f t="shared" ref="F140:F146" si="18">E140*100</f>
        <v>9300</v>
      </c>
      <c r="G140" s="111">
        <f t="shared" ref="G140:G146" si="19">E140*120</f>
        <v>11160</v>
      </c>
      <c r="H140" s="44"/>
    </row>
    <row r="141" spans="1:8" ht="12" customHeight="1" x14ac:dyDescent="0.2">
      <c r="A141" s="107" t="s">
        <v>530</v>
      </c>
      <c r="B141" s="80" t="s">
        <v>73</v>
      </c>
      <c r="C141" s="39">
        <v>7</v>
      </c>
      <c r="D141" s="80" t="s">
        <v>6</v>
      </c>
      <c r="E141" s="81">
        <v>109</v>
      </c>
      <c r="F141" s="111">
        <f t="shared" si="18"/>
        <v>10900</v>
      </c>
      <c r="G141" s="111">
        <f t="shared" si="19"/>
        <v>13080</v>
      </c>
      <c r="H141" s="44"/>
    </row>
    <row r="142" spans="1:8" ht="12" customHeight="1" x14ac:dyDescent="0.2">
      <c r="A142" s="107" t="s">
        <v>529</v>
      </c>
      <c r="B142" s="80" t="s">
        <v>73</v>
      </c>
      <c r="C142" s="39">
        <v>8</v>
      </c>
      <c r="D142" s="80" t="s">
        <v>6</v>
      </c>
      <c r="E142" s="81">
        <v>120</v>
      </c>
      <c r="F142" s="111">
        <f t="shared" si="18"/>
        <v>12000</v>
      </c>
      <c r="G142" s="111">
        <f t="shared" si="19"/>
        <v>14400</v>
      </c>
      <c r="H142" s="44"/>
    </row>
    <row r="143" spans="1:8" ht="12" customHeight="1" x14ac:dyDescent="0.2">
      <c r="A143" s="107" t="s">
        <v>533</v>
      </c>
      <c r="B143" s="80" t="s">
        <v>73</v>
      </c>
      <c r="C143" s="39">
        <v>9</v>
      </c>
      <c r="D143" s="80" t="s">
        <v>6</v>
      </c>
      <c r="E143" s="81">
        <v>131</v>
      </c>
      <c r="F143" s="111">
        <f t="shared" si="18"/>
        <v>13100</v>
      </c>
      <c r="G143" s="111">
        <f t="shared" si="19"/>
        <v>15720</v>
      </c>
      <c r="H143" s="44"/>
    </row>
    <row r="144" spans="1:8" ht="12" customHeight="1" x14ac:dyDescent="0.2">
      <c r="A144" s="107" t="s">
        <v>528</v>
      </c>
      <c r="B144" s="80" t="s">
        <v>73</v>
      </c>
      <c r="C144" s="39">
        <v>10</v>
      </c>
      <c r="D144" s="80" t="s">
        <v>6</v>
      </c>
      <c r="E144" s="90">
        <v>143</v>
      </c>
      <c r="F144" s="111">
        <f t="shared" si="18"/>
        <v>14300</v>
      </c>
      <c r="G144" s="111">
        <f t="shared" si="19"/>
        <v>17160</v>
      </c>
      <c r="H144" s="44"/>
    </row>
    <row r="145" spans="1:8" ht="12" customHeight="1" x14ac:dyDescent="0.2">
      <c r="A145" s="107" t="s">
        <v>527</v>
      </c>
      <c r="B145" s="80" t="s">
        <v>73</v>
      </c>
      <c r="C145" s="39">
        <v>11</v>
      </c>
      <c r="D145" s="80" t="s">
        <v>6</v>
      </c>
      <c r="E145" s="90">
        <v>187</v>
      </c>
      <c r="F145" s="111">
        <f t="shared" si="18"/>
        <v>18700</v>
      </c>
      <c r="G145" s="111">
        <f t="shared" si="19"/>
        <v>22440</v>
      </c>
      <c r="H145" s="44"/>
    </row>
    <row r="146" spans="1:8" ht="12" customHeight="1" x14ac:dyDescent="0.2">
      <c r="A146" s="107" t="s">
        <v>526</v>
      </c>
      <c r="B146" s="80" t="s">
        <v>73</v>
      </c>
      <c r="C146" s="39">
        <v>12</v>
      </c>
      <c r="D146" s="80" t="s">
        <v>6</v>
      </c>
      <c r="E146" s="90">
        <v>204</v>
      </c>
      <c r="F146" s="111">
        <f t="shared" si="18"/>
        <v>20400</v>
      </c>
      <c r="G146" s="111">
        <f t="shared" si="19"/>
        <v>24480</v>
      </c>
      <c r="H146" s="45"/>
    </row>
    <row r="147" spans="1:8" ht="12" customHeight="1" x14ac:dyDescent="0.2">
      <c r="A147" s="37"/>
      <c r="B147" s="37"/>
      <c r="C147" s="37"/>
      <c r="D147" s="37"/>
      <c r="E147" s="38"/>
      <c r="F147" s="83" t="s">
        <v>40</v>
      </c>
      <c r="G147" s="30"/>
      <c r="H147" s="40"/>
    </row>
    <row r="148" spans="1:8" ht="12" customHeight="1" x14ac:dyDescent="0.2">
      <c r="A148" s="37"/>
      <c r="B148" s="37"/>
      <c r="C148" s="37"/>
      <c r="D148" s="37"/>
      <c r="E148" s="38"/>
      <c r="F148" s="185" t="s">
        <v>39</v>
      </c>
      <c r="G148" s="185"/>
      <c r="H148" s="185"/>
    </row>
  </sheetData>
  <mergeCells count="23">
    <mergeCell ref="F148:H148"/>
    <mergeCell ref="A35:H35"/>
    <mergeCell ref="A49:H49"/>
    <mergeCell ref="A106:H106"/>
    <mergeCell ref="A90:H90"/>
    <mergeCell ref="A91:H91"/>
    <mergeCell ref="A93:H93"/>
    <mergeCell ref="A119:H119"/>
    <mergeCell ref="A121:H121"/>
    <mergeCell ref="A136:H136"/>
    <mergeCell ref="A64:H64"/>
    <mergeCell ref="A65:H65"/>
    <mergeCell ref="A67:H67"/>
    <mergeCell ref="A81:H81"/>
    <mergeCell ref="A118:H118"/>
    <mergeCell ref="A5:H5"/>
    <mergeCell ref="A16:H16"/>
    <mergeCell ref="A33:H33"/>
    <mergeCell ref="A3:H3"/>
    <mergeCell ref="A2:H2"/>
    <mergeCell ref="A32:H32"/>
    <mergeCell ref="F29:H29"/>
    <mergeCell ref="F30:H30"/>
  </mergeCells>
  <pageMargins left="0.39370078740157483" right="0.23622047244094491" top="0.43307086614173229" bottom="0.23622047244094491" header="0.31496062992125984" footer="0.31496062992125984"/>
  <pageSetup paperSize="9" scale="90" orientation="portrait" verticalDpi="300" r:id="rId1"/>
  <rowBreaks count="2" manualBreakCount="2">
    <brk id="48" max="16383" man="1"/>
    <brk id="105" max="16383" man="1"/>
  </rowBreaks>
  <ignoredErrors>
    <ignoredError sqref="D14 D98 D100 D44:D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61"/>
  <sheetViews>
    <sheetView workbookViewId="0">
      <selection activeCell="K25" sqref="K25"/>
    </sheetView>
  </sheetViews>
  <sheetFormatPr defaultColWidth="9.140625" defaultRowHeight="14.25" x14ac:dyDescent="0.2"/>
  <cols>
    <col min="1" max="1" width="16.7109375" style="120" customWidth="1"/>
    <col min="2" max="2" width="18.42578125" style="120" customWidth="1"/>
    <col min="3" max="4" width="8.7109375" style="120" customWidth="1"/>
    <col min="5" max="5" width="13" style="89" customWidth="1"/>
    <col min="6" max="6" width="8.85546875" style="120" customWidth="1"/>
    <col min="7" max="7" width="11.7109375" style="120" customWidth="1"/>
    <col min="8" max="8" width="25.42578125" style="120" customWidth="1"/>
    <col min="9" max="9" width="14.7109375" style="120" customWidth="1"/>
    <col min="10" max="14" width="11.7109375" style="120" customWidth="1"/>
    <col min="15" max="16384" width="9.140625" style="120"/>
  </cols>
  <sheetData>
    <row r="2" spans="1:8" ht="15" x14ac:dyDescent="0.25">
      <c r="A2" s="208" t="s">
        <v>250</v>
      </c>
      <c r="B2" s="208"/>
      <c r="C2" s="208"/>
      <c r="D2" s="208"/>
      <c r="E2" s="208"/>
      <c r="F2" s="208"/>
      <c r="G2" s="208"/>
      <c r="H2" s="208"/>
    </row>
    <row r="3" spans="1:8" ht="33.75" x14ac:dyDescent="0.2">
      <c r="A3" s="118" t="s">
        <v>23</v>
      </c>
      <c r="B3" s="118" t="s">
        <v>196</v>
      </c>
      <c r="C3" s="118" t="s">
        <v>203</v>
      </c>
      <c r="D3" s="118" t="s">
        <v>128</v>
      </c>
      <c r="E3" s="118" t="s">
        <v>28</v>
      </c>
      <c r="F3" s="118" t="s">
        <v>77</v>
      </c>
      <c r="G3" s="27" t="s">
        <v>29</v>
      </c>
      <c r="H3" s="41"/>
    </row>
    <row r="4" spans="1:8" s="8" customFormat="1" ht="12.75" x14ac:dyDescent="0.2">
      <c r="A4" s="119"/>
      <c r="B4" s="17"/>
      <c r="C4" s="17" t="s">
        <v>204</v>
      </c>
      <c r="D4" s="17" t="s">
        <v>129</v>
      </c>
      <c r="E4" s="17" t="s">
        <v>214</v>
      </c>
      <c r="F4" s="17" t="s">
        <v>25</v>
      </c>
      <c r="G4" s="23" t="s">
        <v>49</v>
      </c>
      <c r="H4" s="42"/>
    </row>
    <row r="5" spans="1:8" s="13" customFormat="1" ht="12" x14ac:dyDescent="0.2">
      <c r="A5" s="122" t="s">
        <v>252</v>
      </c>
      <c r="B5" s="213" t="s">
        <v>261</v>
      </c>
      <c r="C5" s="117" t="s">
        <v>210</v>
      </c>
      <c r="D5" s="39">
        <v>1.4</v>
      </c>
      <c r="E5" s="116" t="s">
        <v>215</v>
      </c>
      <c r="F5" s="124">
        <v>113</v>
      </c>
      <c r="G5" s="106">
        <f>98*F5</f>
        <v>11074</v>
      </c>
      <c r="H5" s="214" t="s">
        <v>800</v>
      </c>
    </row>
    <row r="6" spans="1:8" s="13" customFormat="1" ht="12" x14ac:dyDescent="0.2">
      <c r="A6" s="122" t="s">
        <v>253</v>
      </c>
      <c r="B6" s="214"/>
      <c r="C6" s="117" t="s">
        <v>210</v>
      </c>
      <c r="D6" s="39">
        <v>1.7</v>
      </c>
      <c r="E6" s="116" t="s">
        <v>215</v>
      </c>
      <c r="F6" s="124">
        <v>123</v>
      </c>
      <c r="G6" s="106">
        <f t="shared" ref="G6:G22" si="0">98*F6</f>
        <v>12054</v>
      </c>
      <c r="H6" s="214"/>
    </row>
    <row r="7" spans="1:8" s="13" customFormat="1" ht="12" x14ac:dyDescent="0.2">
      <c r="A7" s="122" t="s">
        <v>254</v>
      </c>
      <c r="B7" s="215"/>
      <c r="C7" s="117" t="s">
        <v>210</v>
      </c>
      <c r="D7" s="39">
        <v>2</v>
      </c>
      <c r="E7" s="116" t="s">
        <v>215</v>
      </c>
      <c r="F7" s="124">
        <v>133</v>
      </c>
      <c r="G7" s="106">
        <f t="shared" si="0"/>
        <v>13034</v>
      </c>
      <c r="H7" s="214"/>
    </row>
    <row r="8" spans="1:8" s="13" customFormat="1" ht="12" x14ac:dyDescent="0.2">
      <c r="A8" s="122" t="s">
        <v>252</v>
      </c>
      <c r="B8" s="213" t="s">
        <v>159</v>
      </c>
      <c r="C8" s="117" t="s">
        <v>262</v>
      </c>
      <c r="D8" s="39">
        <v>1.4</v>
      </c>
      <c r="E8" s="116" t="s">
        <v>215</v>
      </c>
      <c r="F8" s="124">
        <v>124</v>
      </c>
      <c r="G8" s="106">
        <f t="shared" si="0"/>
        <v>12152</v>
      </c>
      <c r="H8" s="214"/>
    </row>
    <row r="9" spans="1:8" s="13" customFormat="1" ht="12" x14ac:dyDescent="0.2">
      <c r="A9" s="122" t="s">
        <v>253</v>
      </c>
      <c r="B9" s="214"/>
      <c r="C9" s="117" t="s">
        <v>262</v>
      </c>
      <c r="D9" s="39">
        <v>1.7</v>
      </c>
      <c r="E9" s="116" t="s">
        <v>215</v>
      </c>
      <c r="F9" s="124">
        <v>136</v>
      </c>
      <c r="G9" s="106">
        <f t="shared" si="0"/>
        <v>13328</v>
      </c>
      <c r="H9" s="214"/>
    </row>
    <row r="10" spans="1:8" s="13" customFormat="1" ht="12" x14ac:dyDescent="0.2">
      <c r="A10" s="122" t="s">
        <v>254</v>
      </c>
      <c r="B10" s="215"/>
      <c r="C10" s="117" t="s">
        <v>262</v>
      </c>
      <c r="D10" s="39">
        <v>2</v>
      </c>
      <c r="E10" s="116" t="s">
        <v>215</v>
      </c>
      <c r="F10" s="124">
        <v>147</v>
      </c>
      <c r="G10" s="106">
        <f t="shared" si="0"/>
        <v>14406</v>
      </c>
      <c r="H10" s="214"/>
    </row>
    <row r="11" spans="1:8" s="13" customFormat="1" ht="12" x14ac:dyDescent="0.2">
      <c r="A11" s="122" t="s">
        <v>255</v>
      </c>
      <c r="B11" s="213" t="s">
        <v>229</v>
      </c>
      <c r="C11" s="117" t="s">
        <v>211</v>
      </c>
      <c r="D11" s="39">
        <v>1.4</v>
      </c>
      <c r="E11" s="116" t="s">
        <v>216</v>
      </c>
      <c r="F11" s="124">
        <v>170</v>
      </c>
      <c r="G11" s="106">
        <f t="shared" si="0"/>
        <v>16660</v>
      </c>
      <c r="H11" s="214"/>
    </row>
    <row r="12" spans="1:8" s="13" customFormat="1" ht="12" x14ac:dyDescent="0.2">
      <c r="A12" s="122" t="s">
        <v>256</v>
      </c>
      <c r="B12" s="214"/>
      <c r="C12" s="117" t="s">
        <v>211</v>
      </c>
      <c r="D12" s="39">
        <v>1.7</v>
      </c>
      <c r="E12" s="116" t="s">
        <v>216</v>
      </c>
      <c r="F12" s="124">
        <v>185</v>
      </c>
      <c r="G12" s="106">
        <f t="shared" si="0"/>
        <v>18130</v>
      </c>
      <c r="H12" s="214"/>
    </row>
    <row r="13" spans="1:8" s="13" customFormat="1" ht="12" x14ac:dyDescent="0.2">
      <c r="A13" s="122" t="s">
        <v>257</v>
      </c>
      <c r="B13" s="215"/>
      <c r="C13" s="117" t="s">
        <v>211</v>
      </c>
      <c r="D13" s="39">
        <v>2</v>
      </c>
      <c r="E13" s="116" t="s">
        <v>216</v>
      </c>
      <c r="F13" s="124">
        <v>199</v>
      </c>
      <c r="G13" s="106">
        <f t="shared" si="0"/>
        <v>19502</v>
      </c>
      <c r="H13" s="214"/>
    </row>
    <row r="14" spans="1:8" s="13" customFormat="1" ht="12" x14ac:dyDescent="0.2">
      <c r="A14" s="122" t="s">
        <v>258</v>
      </c>
      <c r="B14" s="213" t="s">
        <v>231</v>
      </c>
      <c r="C14" s="117" t="s">
        <v>233</v>
      </c>
      <c r="D14" s="39">
        <v>1.4</v>
      </c>
      <c r="E14" s="116" t="s">
        <v>217</v>
      </c>
      <c r="F14" s="124">
        <v>208</v>
      </c>
      <c r="G14" s="106">
        <f t="shared" si="0"/>
        <v>20384</v>
      </c>
      <c r="H14" s="214"/>
    </row>
    <row r="15" spans="1:8" s="13" customFormat="1" ht="12" x14ac:dyDescent="0.2">
      <c r="A15" s="122" t="s">
        <v>259</v>
      </c>
      <c r="B15" s="214"/>
      <c r="C15" s="117" t="s">
        <v>233</v>
      </c>
      <c r="D15" s="39">
        <v>1.7</v>
      </c>
      <c r="E15" s="116" t="s">
        <v>217</v>
      </c>
      <c r="F15" s="124">
        <v>225</v>
      </c>
      <c r="G15" s="106">
        <f t="shared" si="0"/>
        <v>22050</v>
      </c>
      <c r="H15" s="214"/>
    </row>
    <row r="16" spans="1:8" s="13" customFormat="1" ht="12" x14ac:dyDescent="0.2">
      <c r="A16" s="122" t="s">
        <v>260</v>
      </c>
      <c r="B16" s="215"/>
      <c r="C16" s="117" t="s">
        <v>233</v>
      </c>
      <c r="D16" s="39">
        <v>2</v>
      </c>
      <c r="E16" s="116" t="s">
        <v>217</v>
      </c>
      <c r="F16" s="124">
        <v>243</v>
      </c>
      <c r="G16" s="106">
        <f t="shared" si="0"/>
        <v>23814</v>
      </c>
      <c r="H16" s="214"/>
    </row>
    <row r="17" spans="1:8" s="13" customFormat="1" ht="12" x14ac:dyDescent="0.2">
      <c r="A17" s="122" t="s">
        <v>258</v>
      </c>
      <c r="B17" s="213" t="s">
        <v>167</v>
      </c>
      <c r="C17" s="117" t="s">
        <v>230</v>
      </c>
      <c r="D17" s="39">
        <v>1.4</v>
      </c>
      <c r="E17" s="116" t="s">
        <v>217</v>
      </c>
      <c r="F17" s="124">
        <v>228</v>
      </c>
      <c r="G17" s="106">
        <f t="shared" si="0"/>
        <v>22344</v>
      </c>
      <c r="H17" s="214"/>
    </row>
    <row r="18" spans="1:8" s="13" customFormat="1" ht="12" x14ac:dyDescent="0.2">
      <c r="A18" s="122" t="s">
        <v>259</v>
      </c>
      <c r="B18" s="214"/>
      <c r="C18" s="117" t="s">
        <v>230</v>
      </c>
      <c r="D18" s="39">
        <v>1.7</v>
      </c>
      <c r="E18" s="116" t="s">
        <v>217</v>
      </c>
      <c r="F18" s="124">
        <v>248</v>
      </c>
      <c r="G18" s="106">
        <f t="shared" si="0"/>
        <v>24304</v>
      </c>
      <c r="H18" s="214"/>
    </row>
    <row r="19" spans="1:8" s="13" customFormat="1" ht="12" x14ac:dyDescent="0.2">
      <c r="A19" s="122" t="s">
        <v>260</v>
      </c>
      <c r="B19" s="215"/>
      <c r="C19" s="117" t="s">
        <v>230</v>
      </c>
      <c r="D19" s="39">
        <v>2</v>
      </c>
      <c r="E19" s="116" t="s">
        <v>217</v>
      </c>
      <c r="F19" s="124">
        <v>268</v>
      </c>
      <c r="G19" s="106">
        <f t="shared" si="0"/>
        <v>26264</v>
      </c>
      <c r="H19" s="214"/>
    </row>
    <row r="20" spans="1:8" s="13" customFormat="1" ht="12" x14ac:dyDescent="0.2">
      <c r="A20" s="122" t="s">
        <v>258</v>
      </c>
      <c r="B20" s="213" t="s">
        <v>168</v>
      </c>
      <c r="C20" s="117" t="s">
        <v>232</v>
      </c>
      <c r="D20" s="39">
        <v>1.4</v>
      </c>
      <c r="E20" s="116" t="s">
        <v>218</v>
      </c>
      <c r="F20" s="124">
        <v>257</v>
      </c>
      <c r="G20" s="106">
        <f t="shared" si="0"/>
        <v>25186</v>
      </c>
      <c r="H20" s="214"/>
    </row>
    <row r="21" spans="1:8" s="13" customFormat="1" ht="12" x14ac:dyDescent="0.2">
      <c r="A21" s="122" t="s">
        <v>259</v>
      </c>
      <c r="B21" s="214"/>
      <c r="C21" s="117" t="s">
        <v>232</v>
      </c>
      <c r="D21" s="39">
        <v>1.7</v>
      </c>
      <c r="E21" s="116" t="s">
        <v>218</v>
      </c>
      <c r="F21" s="124">
        <v>279</v>
      </c>
      <c r="G21" s="106">
        <f t="shared" si="0"/>
        <v>27342</v>
      </c>
      <c r="H21" s="214"/>
    </row>
    <row r="22" spans="1:8" s="13" customFormat="1" ht="12" x14ac:dyDescent="0.2">
      <c r="A22" s="122" t="s">
        <v>260</v>
      </c>
      <c r="B22" s="215"/>
      <c r="C22" s="117" t="s">
        <v>232</v>
      </c>
      <c r="D22" s="39">
        <v>2</v>
      </c>
      <c r="E22" s="116" t="s">
        <v>218</v>
      </c>
      <c r="F22" s="124">
        <v>301</v>
      </c>
      <c r="G22" s="106">
        <f t="shared" si="0"/>
        <v>29498</v>
      </c>
      <c r="H22" s="215"/>
    </row>
    <row r="23" spans="1:8" ht="18" x14ac:dyDescent="0.2">
      <c r="A23" s="2"/>
    </row>
    <row r="24" spans="1:8" ht="15" x14ac:dyDescent="0.25">
      <c r="A24" s="208" t="s">
        <v>251</v>
      </c>
      <c r="B24" s="208"/>
      <c r="C24" s="208"/>
      <c r="D24" s="208"/>
      <c r="E24" s="208"/>
      <c r="F24" s="208"/>
      <c r="G24" s="208"/>
      <c r="H24" s="208"/>
    </row>
    <row r="25" spans="1:8" ht="33.75" x14ac:dyDescent="0.2">
      <c r="A25" s="118" t="s">
        <v>23</v>
      </c>
      <c r="B25" s="118" t="s">
        <v>196</v>
      </c>
      <c r="C25" s="118" t="s">
        <v>203</v>
      </c>
      <c r="D25" s="118" t="s">
        <v>128</v>
      </c>
      <c r="E25" s="118" t="s">
        <v>28</v>
      </c>
      <c r="F25" s="118" t="s">
        <v>77</v>
      </c>
      <c r="G25" s="27" t="s">
        <v>29</v>
      </c>
      <c r="H25" s="41"/>
    </row>
    <row r="26" spans="1:8" s="8" customFormat="1" ht="12.75" x14ac:dyDescent="0.2">
      <c r="A26" s="119"/>
      <c r="B26" s="17"/>
      <c r="C26" s="17" t="s">
        <v>204</v>
      </c>
      <c r="D26" s="17" t="s">
        <v>129</v>
      </c>
      <c r="E26" s="17" t="s">
        <v>214</v>
      </c>
      <c r="F26" s="17" t="s">
        <v>25</v>
      </c>
      <c r="G26" s="23" t="s">
        <v>49</v>
      </c>
      <c r="H26" s="42"/>
    </row>
    <row r="27" spans="1:8" s="13" customFormat="1" ht="12" x14ac:dyDescent="0.2">
      <c r="A27" s="122" t="s">
        <v>263</v>
      </c>
      <c r="B27" s="213" t="s">
        <v>243</v>
      </c>
      <c r="C27" s="117" t="s">
        <v>244</v>
      </c>
      <c r="D27" s="39">
        <v>1.4</v>
      </c>
      <c r="E27" s="116" t="s">
        <v>236</v>
      </c>
      <c r="F27" s="124">
        <v>133</v>
      </c>
      <c r="G27" s="106">
        <f>F27*98</f>
        <v>13034</v>
      </c>
      <c r="H27" s="214" t="s">
        <v>800</v>
      </c>
    </row>
    <row r="28" spans="1:8" s="13" customFormat="1" ht="12" x14ac:dyDescent="0.2">
      <c r="A28" s="122" t="s">
        <v>264</v>
      </c>
      <c r="B28" s="214"/>
      <c r="C28" s="117" t="s">
        <v>244</v>
      </c>
      <c r="D28" s="39">
        <v>1.7</v>
      </c>
      <c r="E28" s="116" t="s">
        <v>236</v>
      </c>
      <c r="F28" s="124">
        <v>147</v>
      </c>
      <c r="G28" s="106">
        <f t="shared" ref="G28:G38" si="1">F28*98</f>
        <v>14406</v>
      </c>
      <c r="H28" s="214"/>
    </row>
    <row r="29" spans="1:8" s="13" customFormat="1" ht="12" x14ac:dyDescent="0.2">
      <c r="A29" s="122" t="s">
        <v>265</v>
      </c>
      <c r="B29" s="215"/>
      <c r="C29" s="117" t="s">
        <v>244</v>
      </c>
      <c r="D29" s="39">
        <v>2</v>
      </c>
      <c r="E29" s="116" t="s">
        <v>236</v>
      </c>
      <c r="F29" s="124">
        <v>159</v>
      </c>
      <c r="G29" s="106">
        <f t="shared" si="1"/>
        <v>15582</v>
      </c>
      <c r="H29" s="214"/>
    </row>
    <row r="30" spans="1:8" s="13" customFormat="1" ht="12" x14ac:dyDescent="0.2">
      <c r="A30" s="122" t="s">
        <v>266</v>
      </c>
      <c r="B30" s="213" t="s">
        <v>245</v>
      </c>
      <c r="C30" s="117" t="s">
        <v>248</v>
      </c>
      <c r="D30" s="39">
        <v>1.4</v>
      </c>
      <c r="E30" s="116" t="s">
        <v>237</v>
      </c>
      <c r="F30" s="124">
        <v>181</v>
      </c>
      <c r="G30" s="106">
        <f t="shared" si="1"/>
        <v>17738</v>
      </c>
      <c r="H30" s="214"/>
    </row>
    <row r="31" spans="1:8" s="13" customFormat="1" ht="12" x14ac:dyDescent="0.2">
      <c r="A31" s="122" t="s">
        <v>267</v>
      </c>
      <c r="B31" s="214"/>
      <c r="C31" s="117" t="s">
        <v>248</v>
      </c>
      <c r="D31" s="39">
        <v>1.7</v>
      </c>
      <c r="E31" s="116" t="s">
        <v>237</v>
      </c>
      <c r="F31" s="124">
        <v>198</v>
      </c>
      <c r="G31" s="106">
        <f t="shared" si="1"/>
        <v>19404</v>
      </c>
      <c r="H31" s="214"/>
    </row>
    <row r="32" spans="1:8" s="13" customFormat="1" ht="12" x14ac:dyDescent="0.2">
      <c r="A32" s="122" t="s">
        <v>268</v>
      </c>
      <c r="B32" s="215"/>
      <c r="C32" s="117" t="s">
        <v>248</v>
      </c>
      <c r="D32" s="39">
        <v>2</v>
      </c>
      <c r="E32" s="116" t="s">
        <v>237</v>
      </c>
      <c r="F32" s="124">
        <v>214</v>
      </c>
      <c r="G32" s="106">
        <f t="shared" si="1"/>
        <v>20972</v>
      </c>
      <c r="H32" s="214"/>
    </row>
    <row r="33" spans="1:8" s="13" customFormat="1" ht="12" x14ac:dyDescent="0.2">
      <c r="A33" s="122" t="s">
        <v>269</v>
      </c>
      <c r="B33" s="213" t="s">
        <v>246</v>
      </c>
      <c r="C33" s="117" t="s">
        <v>230</v>
      </c>
      <c r="D33" s="39">
        <v>1.4</v>
      </c>
      <c r="E33" s="116" t="s">
        <v>238</v>
      </c>
      <c r="F33" s="124">
        <v>228</v>
      </c>
      <c r="G33" s="106">
        <f t="shared" si="1"/>
        <v>22344</v>
      </c>
      <c r="H33" s="214"/>
    </row>
    <row r="34" spans="1:8" s="13" customFormat="1" ht="12" x14ac:dyDescent="0.2">
      <c r="A34" s="122" t="s">
        <v>270</v>
      </c>
      <c r="B34" s="214"/>
      <c r="C34" s="117" t="s">
        <v>230</v>
      </c>
      <c r="D34" s="39">
        <v>1.7</v>
      </c>
      <c r="E34" s="116" t="s">
        <v>238</v>
      </c>
      <c r="F34" s="124">
        <v>248</v>
      </c>
      <c r="G34" s="106">
        <f t="shared" si="1"/>
        <v>24304</v>
      </c>
      <c r="H34" s="214"/>
    </row>
    <row r="35" spans="1:8" s="13" customFormat="1" ht="12" x14ac:dyDescent="0.2">
      <c r="A35" s="122" t="s">
        <v>271</v>
      </c>
      <c r="B35" s="215"/>
      <c r="C35" s="117" t="s">
        <v>230</v>
      </c>
      <c r="D35" s="39">
        <v>2</v>
      </c>
      <c r="E35" s="116" t="s">
        <v>238</v>
      </c>
      <c r="F35" s="124">
        <v>268</v>
      </c>
      <c r="G35" s="106">
        <f t="shared" si="1"/>
        <v>26264</v>
      </c>
      <c r="H35" s="214"/>
    </row>
    <row r="36" spans="1:8" s="13" customFormat="1" ht="12" x14ac:dyDescent="0.2">
      <c r="A36" s="122" t="s">
        <v>272</v>
      </c>
      <c r="B36" s="213" t="s">
        <v>247</v>
      </c>
      <c r="C36" s="117" t="s">
        <v>249</v>
      </c>
      <c r="D36" s="39">
        <v>1.4</v>
      </c>
      <c r="E36" s="116" t="s">
        <v>218</v>
      </c>
      <c r="F36" s="124">
        <v>300</v>
      </c>
      <c r="G36" s="106">
        <f t="shared" si="1"/>
        <v>29400</v>
      </c>
      <c r="H36" s="214"/>
    </row>
    <row r="37" spans="1:8" s="13" customFormat="1" ht="12" x14ac:dyDescent="0.2">
      <c r="A37" s="122" t="s">
        <v>273</v>
      </c>
      <c r="B37" s="214"/>
      <c r="C37" s="117" t="s">
        <v>249</v>
      </c>
      <c r="D37" s="39">
        <v>1.7</v>
      </c>
      <c r="E37" s="116" t="s">
        <v>218</v>
      </c>
      <c r="F37" s="124">
        <v>322</v>
      </c>
      <c r="G37" s="106">
        <f t="shared" si="1"/>
        <v>31556</v>
      </c>
      <c r="H37" s="214"/>
    </row>
    <row r="38" spans="1:8" s="13" customFormat="1" ht="12" x14ac:dyDescent="0.2">
      <c r="A38" s="122" t="s">
        <v>274</v>
      </c>
      <c r="B38" s="215"/>
      <c r="C38" s="117" t="s">
        <v>249</v>
      </c>
      <c r="D38" s="39">
        <v>2</v>
      </c>
      <c r="E38" s="116" t="s">
        <v>218</v>
      </c>
      <c r="F38" s="124">
        <v>344</v>
      </c>
      <c r="G38" s="106">
        <f t="shared" si="1"/>
        <v>33712</v>
      </c>
      <c r="H38" s="215"/>
    </row>
    <row r="40" spans="1:8" x14ac:dyDescent="0.2">
      <c r="D40" s="125"/>
      <c r="E40" s="126" t="s">
        <v>40</v>
      </c>
      <c r="F40" s="115"/>
      <c r="G40" s="30"/>
      <c r="H40" s="30"/>
    </row>
    <row r="41" spans="1:8" x14ac:dyDescent="0.2">
      <c r="E41" s="185" t="s">
        <v>39</v>
      </c>
      <c r="F41" s="185"/>
      <c r="G41" s="185"/>
      <c r="H41" s="185"/>
    </row>
    <row r="43" spans="1:8" x14ac:dyDescent="0.2">
      <c r="A43" s="127"/>
    </row>
    <row r="44" spans="1:8" x14ac:dyDescent="0.2">
      <c r="A44" s="127"/>
    </row>
    <row r="45" spans="1:8" x14ac:dyDescent="0.2">
      <c r="A45" s="127"/>
    </row>
    <row r="46" spans="1:8" x14ac:dyDescent="0.2">
      <c r="A46" s="127"/>
    </row>
    <row r="47" spans="1:8" x14ac:dyDescent="0.2">
      <c r="A47" s="127"/>
    </row>
    <row r="48" spans="1:8" x14ac:dyDescent="0.2">
      <c r="A48" s="127"/>
    </row>
    <row r="49" spans="1:1" x14ac:dyDescent="0.2">
      <c r="A49" s="127"/>
    </row>
    <row r="50" spans="1:1" x14ac:dyDescent="0.2">
      <c r="A50" s="127"/>
    </row>
    <row r="51" spans="1:1" x14ac:dyDescent="0.2">
      <c r="A51" s="127"/>
    </row>
    <row r="52" spans="1:1" x14ac:dyDescent="0.2">
      <c r="A52" s="127"/>
    </row>
    <row r="53" spans="1:1" x14ac:dyDescent="0.2">
      <c r="A53" s="127"/>
    </row>
    <row r="54" spans="1:1" x14ac:dyDescent="0.2">
      <c r="A54" s="127"/>
    </row>
    <row r="55" spans="1:1" x14ac:dyDescent="0.2">
      <c r="A55" s="127"/>
    </row>
    <row r="56" spans="1:1" x14ac:dyDescent="0.2">
      <c r="A56" s="127"/>
    </row>
    <row r="57" spans="1:1" x14ac:dyDescent="0.2">
      <c r="A57" s="127"/>
    </row>
    <row r="58" spans="1:1" x14ac:dyDescent="0.2">
      <c r="A58" s="127"/>
    </row>
    <row r="59" spans="1:1" x14ac:dyDescent="0.2">
      <c r="A59" s="127"/>
    </row>
    <row r="60" spans="1:1" x14ac:dyDescent="0.2">
      <c r="A60" s="127"/>
    </row>
    <row r="61" spans="1:1" x14ac:dyDescent="0.2">
      <c r="A61" s="127"/>
    </row>
  </sheetData>
  <mergeCells count="15">
    <mergeCell ref="A2:H2"/>
    <mergeCell ref="B8:B10"/>
    <mergeCell ref="B11:B13"/>
    <mergeCell ref="B14:B16"/>
    <mergeCell ref="E41:H41"/>
    <mergeCell ref="B17:B19"/>
    <mergeCell ref="B27:B29"/>
    <mergeCell ref="H5:H22"/>
    <mergeCell ref="H27:H38"/>
    <mergeCell ref="B20:B22"/>
    <mergeCell ref="A24:H24"/>
    <mergeCell ref="B30:B32"/>
    <mergeCell ref="B33:B35"/>
    <mergeCell ref="B36:B38"/>
    <mergeCell ref="B5:B7"/>
  </mergeCells>
  <pageMargins left="0.7" right="0.7" top="0.75" bottom="0.75" header="0.3" footer="0.3"/>
  <pageSetup paperSize="9" scale="78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21"/>
  <sheetViews>
    <sheetView tabSelected="1" workbookViewId="0">
      <selection activeCell="K104" sqref="K104"/>
    </sheetView>
  </sheetViews>
  <sheetFormatPr defaultColWidth="9.140625" defaultRowHeight="14.25" x14ac:dyDescent="0.2"/>
  <cols>
    <col min="1" max="1" width="16.7109375" style="120" customWidth="1"/>
    <col min="2" max="2" width="18.42578125" style="120" customWidth="1"/>
    <col min="3" max="4" width="8.7109375" style="120" customWidth="1"/>
    <col min="5" max="5" width="13" style="89" customWidth="1"/>
    <col min="6" max="7" width="8.85546875" style="120" customWidth="1"/>
    <col min="8" max="8" width="11.7109375" style="120" customWidth="1"/>
    <col min="9" max="9" width="25.42578125" style="120" customWidth="1"/>
    <col min="10" max="10" width="14.7109375" style="120" customWidth="1"/>
    <col min="11" max="15" width="11.7109375" style="120" customWidth="1"/>
    <col min="16" max="16384" width="9.140625" style="120"/>
  </cols>
  <sheetData>
    <row r="2" spans="1:9" ht="15" x14ac:dyDescent="0.25">
      <c r="A2" s="208" t="s">
        <v>275</v>
      </c>
      <c r="B2" s="208"/>
      <c r="C2" s="208"/>
      <c r="D2" s="208"/>
      <c r="E2" s="208"/>
      <c r="F2" s="208"/>
      <c r="G2" s="208"/>
      <c r="H2" s="208"/>
      <c r="I2" s="208"/>
    </row>
    <row r="3" spans="1:9" ht="33.75" x14ac:dyDescent="0.2">
      <c r="A3" s="118" t="s">
        <v>23</v>
      </c>
      <c r="B3" s="118" t="s">
        <v>196</v>
      </c>
      <c r="C3" s="118" t="s">
        <v>203</v>
      </c>
      <c r="D3" s="118" t="s">
        <v>76</v>
      </c>
      <c r="E3" s="118" t="s">
        <v>128</v>
      </c>
      <c r="F3" s="118" t="s">
        <v>28</v>
      </c>
      <c r="G3" s="118" t="s">
        <v>77</v>
      </c>
      <c r="H3" s="27" t="s">
        <v>29</v>
      </c>
      <c r="I3" s="41"/>
    </row>
    <row r="4" spans="1:9" s="8" customFormat="1" ht="12.75" x14ac:dyDescent="0.2">
      <c r="A4" s="119"/>
      <c r="B4" s="17"/>
      <c r="C4" s="17" t="s">
        <v>204</v>
      </c>
      <c r="D4" s="17" t="s">
        <v>65</v>
      </c>
      <c r="E4" s="17" t="s">
        <v>129</v>
      </c>
      <c r="F4" s="17" t="s">
        <v>214</v>
      </c>
      <c r="G4" s="23" t="s">
        <v>25</v>
      </c>
      <c r="H4" s="23" t="s">
        <v>49</v>
      </c>
      <c r="I4" s="42"/>
    </row>
    <row r="5" spans="1:9" s="8" customFormat="1" ht="12.75" customHeight="1" x14ac:dyDescent="0.2">
      <c r="A5" s="131" t="s">
        <v>277</v>
      </c>
      <c r="B5" s="213" t="s">
        <v>261</v>
      </c>
      <c r="C5" s="132" t="s">
        <v>210</v>
      </c>
      <c r="D5" s="133">
        <v>2</v>
      </c>
      <c r="E5" s="134">
        <v>1.4</v>
      </c>
      <c r="F5" s="135" t="s">
        <v>215</v>
      </c>
      <c r="G5" s="136">
        <v>154</v>
      </c>
      <c r="H5" s="178">
        <f>98*G5</f>
        <v>15092</v>
      </c>
      <c r="I5" s="217" t="s">
        <v>800</v>
      </c>
    </row>
    <row r="6" spans="1:9" s="8" customFormat="1" ht="12.75" customHeight="1" x14ac:dyDescent="0.2">
      <c r="A6" s="131" t="s">
        <v>278</v>
      </c>
      <c r="B6" s="214"/>
      <c r="C6" s="132" t="s">
        <v>210</v>
      </c>
      <c r="D6" s="133">
        <v>2</v>
      </c>
      <c r="E6" s="134">
        <v>1.7</v>
      </c>
      <c r="F6" s="135" t="s">
        <v>215</v>
      </c>
      <c r="G6" s="136">
        <v>164</v>
      </c>
      <c r="H6" s="178">
        <f t="shared" ref="H6:H58" si="0">98*G6</f>
        <v>16072</v>
      </c>
      <c r="I6" s="217"/>
    </row>
    <row r="7" spans="1:9" s="8" customFormat="1" ht="12.75" customHeight="1" x14ac:dyDescent="0.2">
      <c r="A7" s="131" t="s">
        <v>279</v>
      </c>
      <c r="B7" s="214"/>
      <c r="C7" s="132" t="s">
        <v>210</v>
      </c>
      <c r="D7" s="133">
        <v>2</v>
      </c>
      <c r="E7" s="134">
        <v>2</v>
      </c>
      <c r="F7" s="135" t="s">
        <v>215</v>
      </c>
      <c r="G7" s="136">
        <v>174</v>
      </c>
      <c r="H7" s="178">
        <f t="shared" si="0"/>
        <v>17052</v>
      </c>
      <c r="I7" s="217"/>
    </row>
    <row r="8" spans="1:9" s="8" customFormat="1" ht="12.75" customHeight="1" x14ac:dyDescent="0.2">
      <c r="A8" s="131" t="s">
        <v>280</v>
      </c>
      <c r="B8" s="214"/>
      <c r="C8" s="132" t="s">
        <v>210</v>
      </c>
      <c r="D8" s="133">
        <v>2.5</v>
      </c>
      <c r="E8" s="134">
        <v>1.4</v>
      </c>
      <c r="F8" s="135" t="s">
        <v>215</v>
      </c>
      <c r="G8" s="136">
        <v>170</v>
      </c>
      <c r="H8" s="178">
        <f t="shared" si="0"/>
        <v>16660</v>
      </c>
      <c r="I8" s="217"/>
    </row>
    <row r="9" spans="1:9" s="8" customFormat="1" ht="12.75" customHeight="1" x14ac:dyDescent="0.2">
      <c r="A9" s="131" t="s">
        <v>281</v>
      </c>
      <c r="B9" s="214"/>
      <c r="C9" s="132" t="s">
        <v>210</v>
      </c>
      <c r="D9" s="133">
        <v>2.5</v>
      </c>
      <c r="E9" s="134">
        <v>1.7</v>
      </c>
      <c r="F9" s="135" t="s">
        <v>215</v>
      </c>
      <c r="G9" s="136">
        <v>180</v>
      </c>
      <c r="H9" s="178">
        <f t="shared" si="0"/>
        <v>17640</v>
      </c>
      <c r="I9" s="217"/>
    </row>
    <row r="10" spans="1:9" s="8" customFormat="1" ht="12.75" customHeight="1" x14ac:dyDescent="0.2">
      <c r="A10" s="131" t="s">
        <v>282</v>
      </c>
      <c r="B10" s="214"/>
      <c r="C10" s="132" t="s">
        <v>210</v>
      </c>
      <c r="D10" s="133">
        <v>2.5</v>
      </c>
      <c r="E10" s="134">
        <v>2</v>
      </c>
      <c r="F10" s="135" t="s">
        <v>215</v>
      </c>
      <c r="G10" s="136">
        <v>190</v>
      </c>
      <c r="H10" s="178">
        <f t="shared" si="0"/>
        <v>18620</v>
      </c>
      <c r="I10" s="217"/>
    </row>
    <row r="11" spans="1:9" s="13" customFormat="1" ht="12" customHeight="1" x14ac:dyDescent="0.2">
      <c r="A11" s="122" t="s">
        <v>276</v>
      </c>
      <c r="B11" s="214"/>
      <c r="C11" s="117" t="s">
        <v>210</v>
      </c>
      <c r="D11" s="39">
        <v>3</v>
      </c>
      <c r="E11" s="116">
        <v>1.4</v>
      </c>
      <c r="F11" s="124" t="s">
        <v>215</v>
      </c>
      <c r="G11" s="116">
        <v>186</v>
      </c>
      <c r="H11" s="178">
        <f t="shared" si="0"/>
        <v>18228</v>
      </c>
      <c r="I11" s="217"/>
    </row>
    <row r="12" spans="1:9" s="13" customFormat="1" ht="12" x14ac:dyDescent="0.2">
      <c r="A12" s="122" t="s">
        <v>283</v>
      </c>
      <c r="B12" s="214"/>
      <c r="C12" s="117" t="s">
        <v>210</v>
      </c>
      <c r="D12" s="39">
        <v>3</v>
      </c>
      <c r="E12" s="116">
        <v>1.7</v>
      </c>
      <c r="F12" s="124" t="s">
        <v>215</v>
      </c>
      <c r="G12" s="116">
        <v>196</v>
      </c>
      <c r="H12" s="178">
        <f t="shared" si="0"/>
        <v>19208</v>
      </c>
      <c r="I12" s="217"/>
    </row>
    <row r="13" spans="1:9" s="13" customFormat="1" ht="12" x14ac:dyDescent="0.2">
      <c r="A13" s="122" t="s">
        <v>284</v>
      </c>
      <c r="B13" s="215"/>
      <c r="C13" s="117" t="s">
        <v>210</v>
      </c>
      <c r="D13" s="39">
        <v>3</v>
      </c>
      <c r="E13" s="116">
        <v>2</v>
      </c>
      <c r="F13" s="124" t="s">
        <v>215</v>
      </c>
      <c r="G13" s="116">
        <v>206</v>
      </c>
      <c r="H13" s="178">
        <f t="shared" si="0"/>
        <v>20188</v>
      </c>
      <c r="I13" s="217"/>
    </row>
    <row r="14" spans="1:9" s="13" customFormat="1" ht="12" x14ac:dyDescent="0.2">
      <c r="A14" s="122" t="s">
        <v>277</v>
      </c>
      <c r="B14" s="213" t="s">
        <v>159</v>
      </c>
      <c r="C14" s="117" t="s">
        <v>262</v>
      </c>
      <c r="D14" s="39">
        <v>2</v>
      </c>
      <c r="E14" s="116">
        <v>1.4</v>
      </c>
      <c r="F14" s="124" t="s">
        <v>215</v>
      </c>
      <c r="G14" s="116">
        <v>174</v>
      </c>
      <c r="H14" s="178">
        <f t="shared" si="0"/>
        <v>17052</v>
      </c>
      <c r="I14" s="217"/>
    </row>
    <row r="15" spans="1:9" s="13" customFormat="1" ht="12" x14ac:dyDescent="0.2">
      <c r="A15" s="122" t="s">
        <v>278</v>
      </c>
      <c r="B15" s="214"/>
      <c r="C15" s="117" t="s">
        <v>262</v>
      </c>
      <c r="D15" s="39">
        <v>2</v>
      </c>
      <c r="E15" s="116">
        <v>1.7</v>
      </c>
      <c r="F15" s="124" t="s">
        <v>215</v>
      </c>
      <c r="G15" s="116">
        <v>186</v>
      </c>
      <c r="H15" s="178">
        <f t="shared" si="0"/>
        <v>18228</v>
      </c>
      <c r="I15" s="217"/>
    </row>
    <row r="16" spans="1:9" s="13" customFormat="1" ht="12" x14ac:dyDescent="0.2">
      <c r="A16" s="122" t="s">
        <v>279</v>
      </c>
      <c r="B16" s="214"/>
      <c r="C16" s="117" t="s">
        <v>262</v>
      </c>
      <c r="D16" s="39">
        <v>2</v>
      </c>
      <c r="E16" s="116">
        <v>2</v>
      </c>
      <c r="F16" s="124" t="s">
        <v>215</v>
      </c>
      <c r="G16" s="116">
        <v>197</v>
      </c>
      <c r="H16" s="178">
        <f t="shared" si="0"/>
        <v>19306</v>
      </c>
      <c r="I16" s="217"/>
    </row>
    <row r="17" spans="1:9" s="13" customFormat="1" ht="12" x14ac:dyDescent="0.2">
      <c r="A17" s="122" t="s">
        <v>280</v>
      </c>
      <c r="B17" s="214"/>
      <c r="C17" s="117" t="s">
        <v>262</v>
      </c>
      <c r="D17" s="39">
        <v>2.5</v>
      </c>
      <c r="E17" s="116">
        <v>1.4</v>
      </c>
      <c r="F17" s="124" t="s">
        <v>215</v>
      </c>
      <c r="G17" s="116">
        <v>192</v>
      </c>
      <c r="H17" s="178">
        <f t="shared" si="0"/>
        <v>18816</v>
      </c>
      <c r="I17" s="217"/>
    </row>
    <row r="18" spans="1:9" s="13" customFormat="1" ht="12" x14ac:dyDescent="0.2">
      <c r="A18" s="122" t="s">
        <v>281</v>
      </c>
      <c r="B18" s="214"/>
      <c r="C18" s="117" t="s">
        <v>262</v>
      </c>
      <c r="D18" s="39">
        <v>2.5</v>
      </c>
      <c r="E18" s="116">
        <v>1.7</v>
      </c>
      <c r="F18" s="124" t="s">
        <v>215</v>
      </c>
      <c r="G18" s="116">
        <v>204</v>
      </c>
      <c r="H18" s="178">
        <f t="shared" si="0"/>
        <v>19992</v>
      </c>
      <c r="I18" s="217"/>
    </row>
    <row r="19" spans="1:9" s="13" customFormat="1" ht="12" x14ac:dyDescent="0.2">
      <c r="A19" s="122" t="s">
        <v>282</v>
      </c>
      <c r="B19" s="214"/>
      <c r="C19" s="117" t="s">
        <v>262</v>
      </c>
      <c r="D19" s="39">
        <v>2.5</v>
      </c>
      <c r="E19" s="116">
        <v>2</v>
      </c>
      <c r="F19" s="124" t="s">
        <v>215</v>
      </c>
      <c r="G19" s="116">
        <v>215</v>
      </c>
      <c r="H19" s="178">
        <f t="shared" si="0"/>
        <v>21070</v>
      </c>
      <c r="I19" s="217"/>
    </row>
    <row r="20" spans="1:9" s="13" customFormat="1" ht="12" x14ac:dyDescent="0.2">
      <c r="A20" s="122" t="s">
        <v>285</v>
      </c>
      <c r="B20" s="214"/>
      <c r="C20" s="117" t="s">
        <v>262</v>
      </c>
      <c r="D20" s="39">
        <v>3</v>
      </c>
      <c r="E20" s="116">
        <v>1.4</v>
      </c>
      <c r="F20" s="124" t="s">
        <v>215</v>
      </c>
      <c r="G20" s="116">
        <v>211</v>
      </c>
      <c r="H20" s="178">
        <f t="shared" si="0"/>
        <v>20678</v>
      </c>
      <c r="I20" s="217"/>
    </row>
    <row r="21" spans="1:9" s="13" customFormat="1" ht="12" x14ac:dyDescent="0.2">
      <c r="A21" s="122" t="s">
        <v>283</v>
      </c>
      <c r="B21" s="214"/>
      <c r="C21" s="117" t="s">
        <v>262</v>
      </c>
      <c r="D21" s="39">
        <v>3</v>
      </c>
      <c r="E21" s="116">
        <v>1.7</v>
      </c>
      <c r="F21" s="124" t="s">
        <v>215</v>
      </c>
      <c r="G21" s="116">
        <v>223</v>
      </c>
      <c r="H21" s="178">
        <f t="shared" si="0"/>
        <v>21854</v>
      </c>
      <c r="I21" s="217"/>
    </row>
    <row r="22" spans="1:9" s="13" customFormat="1" ht="12" x14ac:dyDescent="0.2">
      <c r="A22" s="122" t="s">
        <v>284</v>
      </c>
      <c r="B22" s="215"/>
      <c r="C22" s="117" t="s">
        <v>262</v>
      </c>
      <c r="D22" s="39">
        <v>3</v>
      </c>
      <c r="E22" s="116">
        <v>2</v>
      </c>
      <c r="F22" s="124" t="s">
        <v>215</v>
      </c>
      <c r="G22" s="116">
        <v>234</v>
      </c>
      <c r="H22" s="178">
        <f t="shared" si="0"/>
        <v>22932</v>
      </c>
      <c r="I22" s="217"/>
    </row>
    <row r="23" spans="1:9" s="13" customFormat="1" ht="12" x14ac:dyDescent="0.2">
      <c r="A23" s="122" t="s">
        <v>286</v>
      </c>
      <c r="B23" s="213" t="s">
        <v>229</v>
      </c>
      <c r="C23" s="117" t="s">
        <v>211</v>
      </c>
      <c r="D23" s="39">
        <v>2</v>
      </c>
      <c r="E23" s="116">
        <v>1.4</v>
      </c>
      <c r="F23" s="124" t="s">
        <v>216</v>
      </c>
      <c r="G23" s="116">
        <v>229</v>
      </c>
      <c r="H23" s="178">
        <f t="shared" si="0"/>
        <v>22442</v>
      </c>
      <c r="I23" s="217"/>
    </row>
    <row r="24" spans="1:9" s="13" customFormat="1" ht="12" x14ac:dyDescent="0.2">
      <c r="A24" s="122" t="s">
        <v>287</v>
      </c>
      <c r="B24" s="214"/>
      <c r="C24" s="117" t="s">
        <v>211</v>
      </c>
      <c r="D24" s="39">
        <v>2</v>
      </c>
      <c r="E24" s="116">
        <v>1.7</v>
      </c>
      <c r="F24" s="124" t="s">
        <v>216</v>
      </c>
      <c r="G24" s="116">
        <v>243</v>
      </c>
      <c r="H24" s="178">
        <f t="shared" si="0"/>
        <v>23814</v>
      </c>
      <c r="I24" s="217"/>
    </row>
    <row r="25" spans="1:9" s="13" customFormat="1" ht="12" x14ac:dyDescent="0.2">
      <c r="A25" s="122" t="s">
        <v>288</v>
      </c>
      <c r="B25" s="214"/>
      <c r="C25" s="117" t="s">
        <v>211</v>
      </c>
      <c r="D25" s="39">
        <v>2</v>
      </c>
      <c r="E25" s="116">
        <v>2</v>
      </c>
      <c r="F25" s="124" t="s">
        <v>216</v>
      </c>
      <c r="G25" s="116">
        <v>258</v>
      </c>
      <c r="H25" s="178">
        <f t="shared" si="0"/>
        <v>25284</v>
      </c>
      <c r="I25" s="217"/>
    </row>
    <row r="26" spans="1:9" s="13" customFormat="1" ht="12" x14ac:dyDescent="0.2">
      <c r="A26" s="122" t="s">
        <v>289</v>
      </c>
      <c r="B26" s="214"/>
      <c r="C26" s="117" t="s">
        <v>211</v>
      </c>
      <c r="D26" s="39">
        <v>2.5</v>
      </c>
      <c r="E26" s="116">
        <v>1.4</v>
      </c>
      <c r="F26" s="124" t="s">
        <v>216</v>
      </c>
      <c r="G26" s="116">
        <v>252</v>
      </c>
      <c r="H26" s="178">
        <f t="shared" si="0"/>
        <v>24696</v>
      </c>
      <c r="I26" s="217"/>
    </row>
    <row r="27" spans="1:9" s="13" customFormat="1" ht="12" x14ac:dyDescent="0.2">
      <c r="A27" s="122" t="s">
        <v>290</v>
      </c>
      <c r="B27" s="214"/>
      <c r="C27" s="117" t="s">
        <v>211</v>
      </c>
      <c r="D27" s="39">
        <v>2.5</v>
      </c>
      <c r="E27" s="116">
        <v>1.7</v>
      </c>
      <c r="F27" s="124" t="s">
        <v>216</v>
      </c>
      <c r="G27" s="116">
        <v>266</v>
      </c>
      <c r="H27" s="178">
        <f t="shared" si="0"/>
        <v>26068</v>
      </c>
      <c r="I27" s="217"/>
    </row>
    <row r="28" spans="1:9" s="13" customFormat="1" ht="12" x14ac:dyDescent="0.2">
      <c r="A28" s="122" t="s">
        <v>291</v>
      </c>
      <c r="B28" s="214"/>
      <c r="C28" s="117" t="s">
        <v>211</v>
      </c>
      <c r="D28" s="39">
        <v>2.5</v>
      </c>
      <c r="E28" s="116">
        <v>2</v>
      </c>
      <c r="F28" s="124" t="s">
        <v>216</v>
      </c>
      <c r="G28" s="116">
        <v>281</v>
      </c>
      <c r="H28" s="178">
        <f t="shared" si="0"/>
        <v>27538</v>
      </c>
      <c r="I28" s="217"/>
    </row>
    <row r="29" spans="1:9" s="13" customFormat="1" ht="12" x14ac:dyDescent="0.2">
      <c r="A29" s="122" t="s">
        <v>292</v>
      </c>
      <c r="B29" s="214"/>
      <c r="C29" s="117" t="s">
        <v>211</v>
      </c>
      <c r="D29" s="39">
        <v>3</v>
      </c>
      <c r="E29" s="116">
        <v>1.4</v>
      </c>
      <c r="F29" s="124" t="s">
        <v>216</v>
      </c>
      <c r="G29" s="116">
        <v>275</v>
      </c>
      <c r="H29" s="178">
        <f t="shared" si="0"/>
        <v>26950</v>
      </c>
      <c r="I29" s="217"/>
    </row>
    <row r="30" spans="1:9" s="13" customFormat="1" ht="12" x14ac:dyDescent="0.2">
      <c r="A30" s="122" t="s">
        <v>293</v>
      </c>
      <c r="B30" s="214"/>
      <c r="C30" s="117" t="s">
        <v>211</v>
      </c>
      <c r="D30" s="39">
        <v>3</v>
      </c>
      <c r="E30" s="116">
        <v>1.7</v>
      </c>
      <c r="F30" s="124" t="s">
        <v>216</v>
      </c>
      <c r="G30" s="116">
        <v>289</v>
      </c>
      <c r="H30" s="178">
        <f t="shared" si="0"/>
        <v>28322</v>
      </c>
      <c r="I30" s="217"/>
    </row>
    <row r="31" spans="1:9" s="13" customFormat="1" ht="12" x14ac:dyDescent="0.2">
      <c r="A31" s="122" t="s">
        <v>294</v>
      </c>
      <c r="B31" s="215"/>
      <c r="C31" s="117" t="s">
        <v>211</v>
      </c>
      <c r="D31" s="39">
        <v>3</v>
      </c>
      <c r="E31" s="116">
        <v>2</v>
      </c>
      <c r="F31" s="124" t="s">
        <v>216</v>
      </c>
      <c r="G31" s="116">
        <v>304</v>
      </c>
      <c r="H31" s="178">
        <f t="shared" si="0"/>
        <v>29792</v>
      </c>
      <c r="I31" s="217"/>
    </row>
    <row r="32" spans="1:9" s="13" customFormat="1" ht="12" x14ac:dyDescent="0.2">
      <c r="A32" s="122" t="s">
        <v>303</v>
      </c>
      <c r="B32" s="213" t="s">
        <v>231</v>
      </c>
      <c r="C32" s="117" t="s">
        <v>233</v>
      </c>
      <c r="D32" s="39">
        <v>2</v>
      </c>
      <c r="E32" s="116">
        <v>1.4</v>
      </c>
      <c r="F32" s="124" t="s">
        <v>217</v>
      </c>
      <c r="G32" s="116">
        <v>278</v>
      </c>
      <c r="H32" s="178">
        <f t="shared" si="0"/>
        <v>27244</v>
      </c>
      <c r="I32" s="217"/>
    </row>
    <row r="33" spans="1:9" s="13" customFormat="1" ht="12" x14ac:dyDescent="0.2">
      <c r="A33" s="122" t="s">
        <v>302</v>
      </c>
      <c r="B33" s="214"/>
      <c r="C33" s="117" t="s">
        <v>233</v>
      </c>
      <c r="D33" s="39">
        <v>2</v>
      </c>
      <c r="E33" s="116">
        <v>1.7</v>
      </c>
      <c r="F33" s="124" t="s">
        <v>217</v>
      </c>
      <c r="G33" s="116">
        <v>296</v>
      </c>
      <c r="H33" s="178">
        <f t="shared" si="0"/>
        <v>29008</v>
      </c>
      <c r="I33" s="217"/>
    </row>
    <row r="34" spans="1:9" s="13" customFormat="1" ht="12" x14ac:dyDescent="0.2">
      <c r="A34" s="122" t="s">
        <v>301</v>
      </c>
      <c r="B34" s="214"/>
      <c r="C34" s="117" t="s">
        <v>233</v>
      </c>
      <c r="D34" s="39">
        <v>2</v>
      </c>
      <c r="E34" s="116">
        <v>2</v>
      </c>
      <c r="F34" s="124" t="s">
        <v>217</v>
      </c>
      <c r="G34" s="116">
        <v>313</v>
      </c>
      <c r="H34" s="178">
        <f t="shared" si="0"/>
        <v>30674</v>
      </c>
      <c r="I34" s="217"/>
    </row>
    <row r="35" spans="1:9" s="13" customFormat="1" ht="12" x14ac:dyDescent="0.2">
      <c r="A35" s="122" t="s">
        <v>300</v>
      </c>
      <c r="B35" s="214"/>
      <c r="C35" s="117" t="s">
        <v>233</v>
      </c>
      <c r="D35" s="39">
        <v>2.5</v>
      </c>
      <c r="E35" s="116">
        <v>1.4</v>
      </c>
      <c r="F35" s="124" t="s">
        <v>217</v>
      </c>
      <c r="G35" s="116">
        <v>305</v>
      </c>
      <c r="H35" s="178">
        <f t="shared" si="0"/>
        <v>29890</v>
      </c>
      <c r="I35" s="217"/>
    </row>
    <row r="36" spans="1:9" s="13" customFormat="1" ht="12" x14ac:dyDescent="0.2">
      <c r="A36" s="122" t="s">
        <v>299</v>
      </c>
      <c r="B36" s="214"/>
      <c r="C36" s="117" t="s">
        <v>233</v>
      </c>
      <c r="D36" s="39">
        <v>2.5</v>
      </c>
      <c r="E36" s="116">
        <v>1.7</v>
      </c>
      <c r="F36" s="124" t="s">
        <v>217</v>
      </c>
      <c r="G36" s="116">
        <v>323</v>
      </c>
      <c r="H36" s="178">
        <f t="shared" si="0"/>
        <v>31654</v>
      </c>
      <c r="I36" s="217"/>
    </row>
    <row r="37" spans="1:9" s="13" customFormat="1" ht="12" x14ac:dyDescent="0.2">
      <c r="A37" s="122" t="s">
        <v>298</v>
      </c>
      <c r="B37" s="214"/>
      <c r="C37" s="117" t="s">
        <v>233</v>
      </c>
      <c r="D37" s="39">
        <v>2.5</v>
      </c>
      <c r="E37" s="116">
        <v>2</v>
      </c>
      <c r="F37" s="124" t="s">
        <v>217</v>
      </c>
      <c r="G37" s="116">
        <v>340</v>
      </c>
      <c r="H37" s="178">
        <f t="shared" si="0"/>
        <v>33320</v>
      </c>
      <c r="I37" s="217"/>
    </row>
    <row r="38" spans="1:9" s="13" customFormat="1" ht="12" x14ac:dyDescent="0.2">
      <c r="A38" s="122" t="s">
        <v>297</v>
      </c>
      <c r="B38" s="214"/>
      <c r="C38" s="117" t="s">
        <v>233</v>
      </c>
      <c r="D38" s="39">
        <v>3</v>
      </c>
      <c r="E38" s="116">
        <v>1.4</v>
      </c>
      <c r="F38" s="124" t="s">
        <v>217</v>
      </c>
      <c r="G38" s="116">
        <v>333</v>
      </c>
      <c r="H38" s="178">
        <f t="shared" si="0"/>
        <v>32634</v>
      </c>
      <c r="I38" s="217"/>
    </row>
    <row r="39" spans="1:9" s="13" customFormat="1" ht="12" x14ac:dyDescent="0.2">
      <c r="A39" s="122" t="s">
        <v>296</v>
      </c>
      <c r="B39" s="214"/>
      <c r="C39" s="117" t="s">
        <v>233</v>
      </c>
      <c r="D39" s="39">
        <v>3</v>
      </c>
      <c r="E39" s="116">
        <v>1.7</v>
      </c>
      <c r="F39" s="124" t="s">
        <v>217</v>
      </c>
      <c r="G39" s="116">
        <v>351</v>
      </c>
      <c r="H39" s="178">
        <f t="shared" si="0"/>
        <v>34398</v>
      </c>
      <c r="I39" s="217"/>
    </row>
    <row r="40" spans="1:9" s="13" customFormat="1" ht="12" x14ac:dyDescent="0.2">
      <c r="A40" s="122" t="s">
        <v>295</v>
      </c>
      <c r="B40" s="215"/>
      <c r="C40" s="117" t="s">
        <v>233</v>
      </c>
      <c r="D40" s="39">
        <v>3</v>
      </c>
      <c r="E40" s="116">
        <v>2</v>
      </c>
      <c r="F40" s="124" t="s">
        <v>217</v>
      </c>
      <c r="G40" s="116">
        <v>368</v>
      </c>
      <c r="H40" s="178">
        <f t="shared" si="0"/>
        <v>36064</v>
      </c>
      <c r="I40" s="217"/>
    </row>
    <row r="41" spans="1:9" s="13" customFormat="1" ht="12" x14ac:dyDescent="0.2">
      <c r="A41" s="122" t="s">
        <v>303</v>
      </c>
      <c r="B41" s="213" t="s">
        <v>167</v>
      </c>
      <c r="C41" s="117" t="s">
        <v>230</v>
      </c>
      <c r="D41" s="39">
        <v>2</v>
      </c>
      <c r="E41" s="116">
        <v>1.4</v>
      </c>
      <c r="F41" s="124" t="s">
        <v>217</v>
      </c>
      <c r="G41" s="116">
        <v>312</v>
      </c>
      <c r="H41" s="178">
        <f t="shared" si="0"/>
        <v>30576</v>
      </c>
      <c r="I41" s="217"/>
    </row>
    <row r="42" spans="1:9" s="13" customFormat="1" ht="12" x14ac:dyDescent="0.2">
      <c r="A42" s="122" t="s">
        <v>302</v>
      </c>
      <c r="B42" s="214"/>
      <c r="C42" s="117" t="s">
        <v>230</v>
      </c>
      <c r="D42" s="39">
        <v>2</v>
      </c>
      <c r="E42" s="116">
        <v>1.7</v>
      </c>
      <c r="F42" s="124" t="s">
        <v>217</v>
      </c>
      <c r="G42" s="116">
        <v>332</v>
      </c>
      <c r="H42" s="178">
        <f t="shared" si="0"/>
        <v>32536</v>
      </c>
      <c r="I42" s="217"/>
    </row>
    <row r="43" spans="1:9" s="13" customFormat="1" ht="12" x14ac:dyDescent="0.2">
      <c r="A43" s="122" t="s">
        <v>301</v>
      </c>
      <c r="B43" s="214"/>
      <c r="C43" s="117" t="s">
        <v>230</v>
      </c>
      <c r="D43" s="39">
        <v>2</v>
      </c>
      <c r="E43" s="116">
        <v>2</v>
      </c>
      <c r="F43" s="124" t="s">
        <v>217</v>
      </c>
      <c r="G43" s="116">
        <v>351</v>
      </c>
      <c r="H43" s="178">
        <f t="shared" si="0"/>
        <v>34398</v>
      </c>
      <c r="I43" s="217"/>
    </row>
    <row r="44" spans="1:9" s="13" customFormat="1" ht="12" x14ac:dyDescent="0.2">
      <c r="A44" s="122" t="s">
        <v>300</v>
      </c>
      <c r="B44" s="214"/>
      <c r="C44" s="117" t="s">
        <v>230</v>
      </c>
      <c r="D44" s="39">
        <v>2.5</v>
      </c>
      <c r="E44" s="116">
        <v>1.4</v>
      </c>
      <c r="F44" s="124" t="s">
        <v>217</v>
      </c>
      <c r="G44" s="116">
        <v>343</v>
      </c>
      <c r="H44" s="178">
        <f t="shared" si="0"/>
        <v>33614</v>
      </c>
      <c r="I44" s="217"/>
    </row>
    <row r="45" spans="1:9" s="13" customFormat="1" ht="12" x14ac:dyDescent="0.2">
      <c r="A45" s="122" t="s">
        <v>299</v>
      </c>
      <c r="B45" s="214"/>
      <c r="C45" s="117" t="s">
        <v>230</v>
      </c>
      <c r="D45" s="39">
        <v>2.5</v>
      </c>
      <c r="E45" s="116">
        <v>1.7</v>
      </c>
      <c r="F45" s="124" t="s">
        <v>217</v>
      </c>
      <c r="G45" s="116">
        <v>363</v>
      </c>
      <c r="H45" s="178">
        <f t="shared" si="0"/>
        <v>35574</v>
      </c>
      <c r="I45" s="217"/>
    </row>
    <row r="46" spans="1:9" s="13" customFormat="1" ht="12" x14ac:dyDescent="0.2">
      <c r="A46" s="122" t="s">
        <v>298</v>
      </c>
      <c r="B46" s="214"/>
      <c r="C46" s="117" t="s">
        <v>230</v>
      </c>
      <c r="D46" s="39">
        <v>2.5</v>
      </c>
      <c r="E46" s="116">
        <v>2</v>
      </c>
      <c r="F46" s="124" t="s">
        <v>217</v>
      </c>
      <c r="G46" s="116">
        <v>382</v>
      </c>
      <c r="H46" s="178">
        <f t="shared" si="0"/>
        <v>37436</v>
      </c>
      <c r="I46" s="217"/>
    </row>
    <row r="47" spans="1:9" s="13" customFormat="1" ht="12" x14ac:dyDescent="0.2">
      <c r="A47" s="122" t="s">
        <v>297</v>
      </c>
      <c r="B47" s="214"/>
      <c r="C47" s="117" t="s">
        <v>230</v>
      </c>
      <c r="D47" s="39">
        <v>3</v>
      </c>
      <c r="E47" s="116">
        <v>1.4</v>
      </c>
      <c r="F47" s="124" t="s">
        <v>217</v>
      </c>
      <c r="G47" s="116">
        <v>375</v>
      </c>
      <c r="H47" s="178">
        <f t="shared" si="0"/>
        <v>36750</v>
      </c>
      <c r="I47" s="217"/>
    </row>
    <row r="48" spans="1:9" s="13" customFormat="1" ht="12" x14ac:dyDescent="0.2">
      <c r="A48" s="122" t="s">
        <v>296</v>
      </c>
      <c r="B48" s="214"/>
      <c r="C48" s="117" t="s">
        <v>230</v>
      </c>
      <c r="D48" s="39">
        <v>3</v>
      </c>
      <c r="E48" s="116">
        <v>1.7</v>
      </c>
      <c r="F48" s="124" t="s">
        <v>217</v>
      </c>
      <c r="G48" s="116">
        <v>395</v>
      </c>
      <c r="H48" s="178">
        <f t="shared" si="0"/>
        <v>38710</v>
      </c>
      <c r="I48" s="217"/>
    </row>
    <row r="49" spans="1:9" s="13" customFormat="1" ht="12" x14ac:dyDescent="0.2">
      <c r="A49" s="122" t="s">
        <v>295</v>
      </c>
      <c r="B49" s="215"/>
      <c r="C49" s="117" t="s">
        <v>230</v>
      </c>
      <c r="D49" s="39">
        <v>3</v>
      </c>
      <c r="E49" s="116">
        <v>2</v>
      </c>
      <c r="F49" s="124" t="s">
        <v>217</v>
      </c>
      <c r="G49" s="116">
        <v>414</v>
      </c>
      <c r="H49" s="178">
        <f t="shared" si="0"/>
        <v>40572</v>
      </c>
      <c r="I49" s="217"/>
    </row>
    <row r="50" spans="1:9" s="13" customFormat="1" ht="12" x14ac:dyDescent="0.2">
      <c r="A50" s="122" t="s">
        <v>303</v>
      </c>
      <c r="B50" s="213" t="s">
        <v>168</v>
      </c>
      <c r="C50" s="117" t="s">
        <v>232</v>
      </c>
      <c r="D50" s="39">
        <v>2</v>
      </c>
      <c r="E50" s="116">
        <v>1.4</v>
      </c>
      <c r="F50" s="124" t="s">
        <v>218</v>
      </c>
      <c r="G50" s="116">
        <v>350</v>
      </c>
      <c r="H50" s="178">
        <f t="shared" si="0"/>
        <v>34300</v>
      </c>
      <c r="I50" s="217"/>
    </row>
    <row r="51" spans="1:9" s="13" customFormat="1" ht="12" x14ac:dyDescent="0.2">
      <c r="A51" s="122" t="s">
        <v>302</v>
      </c>
      <c r="B51" s="214"/>
      <c r="C51" s="117" t="s">
        <v>232</v>
      </c>
      <c r="D51" s="39">
        <v>2</v>
      </c>
      <c r="E51" s="116">
        <v>1.7</v>
      </c>
      <c r="F51" s="124" t="s">
        <v>218</v>
      </c>
      <c r="G51" s="116">
        <v>372</v>
      </c>
      <c r="H51" s="178">
        <f t="shared" si="0"/>
        <v>36456</v>
      </c>
      <c r="I51" s="217"/>
    </row>
    <row r="52" spans="1:9" s="13" customFormat="1" ht="12" x14ac:dyDescent="0.2">
      <c r="A52" s="122" t="s">
        <v>301</v>
      </c>
      <c r="B52" s="214"/>
      <c r="C52" s="117" t="s">
        <v>232</v>
      </c>
      <c r="D52" s="39">
        <v>2</v>
      </c>
      <c r="E52" s="116">
        <v>2</v>
      </c>
      <c r="F52" s="124" t="s">
        <v>218</v>
      </c>
      <c r="G52" s="116">
        <v>394</v>
      </c>
      <c r="H52" s="178">
        <f t="shared" si="0"/>
        <v>38612</v>
      </c>
      <c r="I52" s="217"/>
    </row>
    <row r="53" spans="1:9" s="13" customFormat="1" ht="12" x14ac:dyDescent="0.2">
      <c r="A53" s="122" t="s">
        <v>300</v>
      </c>
      <c r="B53" s="214"/>
      <c r="C53" s="117" t="s">
        <v>232</v>
      </c>
      <c r="D53" s="39">
        <v>2.5</v>
      </c>
      <c r="E53" s="116">
        <v>1.4</v>
      </c>
      <c r="F53" s="124" t="s">
        <v>218</v>
      </c>
      <c r="G53" s="116">
        <v>385</v>
      </c>
      <c r="H53" s="178">
        <f t="shared" si="0"/>
        <v>37730</v>
      </c>
      <c r="I53" s="217"/>
    </row>
    <row r="54" spans="1:9" s="13" customFormat="1" ht="12" x14ac:dyDescent="0.2">
      <c r="A54" s="122" t="s">
        <v>299</v>
      </c>
      <c r="B54" s="214"/>
      <c r="C54" s="117" t="s">
        <v>232</v>
      </c>
      <c r="D54" s="39">
        <v>2.5</v>
      </c>
      <c r="E54" s="116">
        <v>1.7</v>
      </c>
      <c r="F54" s="124" t="s">
        <v>218</v>
      </c>
      <c r="G54" s="116">
        <v>407</v>
      </c>
      <c r="H54" s="178">
        <f t="shared" si="0"/>
        <v>39886</v>
      </c>
      <c r="I54" s="217"/>
    </row>
    <row r="55" spans="1:9" s="13" customFormat="1" ht="12" x14ac:dyDescent="0.2">
      <c r="A55" s="122" t="s">
        <v>298</v>
      </c>
      <c r="B55" s="214"/>
      <c r="C55" s="117" t="s">
        <v>232</v>
      </c>
      <c r="D55" s="39">
        <v>2.5</v>
      </c>
      <c r="E55" s="116">
        <v>2</v>
      </c>
      <c r="F55" s="124" t="s">
        <v>218</v>
      </c>
      <c r="G55" s="116">
        <v>429</v>
      </c>
      <c r="H55" s="178">
        <f t="shared" si="0"/>
        <v>42042</v>
      </c>
      <c r="I55" s="217"/>
    </row>
    <row r="56" spans="1:9" s="13" customFormat="1" ht="12" x14ac:dyDescent="0.2">
      <c r="A56" s="122" t="s">
        <v>297</v>
      </c>
      <c r="B56" s="214"/>
      <c r="C56" s="117" t="s">
        <v>232</v>
      </c>
      <c r="D56" s="39">
        <v>3</v>
      </c>
      <c r="E56" s="116">
        <v>1.4</v>
      </c>
      <c r="F56" s="124" t="s">
        <v>218</v>
      </c>
      <c r="G56" s="116">
        <v>420</v>
      </c>
      <c r="H56" s="178">
        <f t="shared" si="0"/>
        <v>41160</v>
      </c>
      <c r="I56" s="217"/>
    </row>
    <row r="57" spans="1:9" s="13" customFormat="1" ht="12" x14ac:dyDescent="0.2">
      <c r="A57" s="122" t="s">
        <v>296</v>
      </c>
      <c r="B57" s="214"/>
      <c r="C57" s="117" t="s">
        <v>232</v>
      </c>
      <c r="D57" s="39">
        <v>3</v>
      </c>
      <c r="E57" s="116">
        <v>1.7</v>
      </c>
      <c r="F57" s="124" t="s">
        <v>218</v>
      </c>
      <c r="G57" s="116">
        <v>442</v>
      </c>
      <c r="H57" s="178">
        <f t="shared" si="0"/>
        <v>43316</v>
      </c>
      <c r="I57" s="217"/>
    </row>
    <row r="58" spans="1:9" s="13" customFormat="1" ht="12" x14ac:dyDescent="0.2">
      <c r="A58" s="122" t="s">
        <v>295</v>
      </c>
      <c r="B58" s="215"/>
      <c r="C58" s="117" t="s">
        <v>232</v>
      </c>
      <c r="D58" s="39">
        <v>3</v>
      </c>
      <c r="E58" s="116">
        <v>2</v>
      </c>
      <c r="F58" s="124" t="s">
        <v>218</v>
      </c>
      <c r="G58" s="116">
        <v>464</v>
      </c>
      <c r="H58" s="178">
        <f t="shared" si="0"/>
        <v>45472</v>
      </c>
      <c r="I58" s="218"/>
    </row>
    <row r="59" spans="1:9" ht="18" x14ac:dyDescent="0.2">
      <c r="A59" s="2"/>
    </row>
    <row r="60" spans="1:9" ht="15" x14ac:dyDescent="0.25">
      <c r="A60" s="208" t="s">
        <v>304</v>
      </c>
      <c r="B60" s="208"/>
      <c r="C60" s="208"/>
      <c r="D60" s="208"/>
      <c r="E60" s="208"/>
      <c r="F60" s="208"/>
      <c r="G60" s="208"/>
      <c r="H60" s="208"/>
      <c r="I60" s="208"/>
    </row>
    <row r="61" spans="1:9" ht="33.75" x14ac:dyDescent="0.2">
      <c r="A61" s="118" t="s">
        <v>23</v>
      </c>
      <c r="B61" s="118" t="s">
        <v>196</v>
      </c>
      <c r="C61" s="118" t="s">
        <v>203</v>
      </c>
      <c r="D61" s="118" t="s">
        <v>76</v>
      </c>
      <c r="E61" s="118" t="s">
        <v>128</v>
      </c>
      <c r="F61" s="118" t="s">
        <v>28</v>
      </c>
      <c r="G61" s="118" t="s">
        <v>77</v>
      </c>
      <c r="H61" s="27" t="s">
        <v>29</v>
      </c>
      <c r="I61" s="41"/>
    </row>
    <row r="62" spans="1:9" s="8" customFormat="1" ht="12.75" x14ac:dyDescent="0.2">
      <c r="A62" s="119"/>
      <c r="B62" s="17"/>
      <c r="C62" s="17" t="s">
        <v>204</v>
      </c>
      <c r="D62" s="17" t="s">
        <v>65</v>
      </c>
      <c r="E62" s="17" t="s">
        <v>129</v>
      </c>
      <c r="F62" s="17" t="s">
        <v>214</v>
      </c>
      <c r="G62" s="23" t="s">
        <v>25</v>
      </c>
      <c r="H62" s="23" t="s">
        <v>49</v>
      </c>
      <c r="I62" s="42"/>
    </row>
    <row r="63" spans="1:9" s="13" customFormat="1" ht="12" x14ac:dyDescent="0.2">
      <c r="A63" s="122" t="s">
        <v>277</v>
      </c>
      <c r="B63" s="213" t="s">
        <v>243</v>
      </c>
      <c r="C63" s="117" t="s">
        <v>244</v>
      </c>
      <c r="D63" s="39">
        <v>2</v>
      </c>
      <c r="E63" s="116">
        <v>1.4</v>
      </c>
      <c r="F63" s="124" t="s">
        <v>236</v>
      </c>
      <c r="G63" s="124">
        <v>183</v>
      </c>
      <c r="H63" s="106">
        <f>G63*98</f>
        <v>17934</v>
      </c>
      <c r="I63" s="214" t="s">
        <v>800</v>
      </c>
    </row>
    <row r="64" spans="1:9" s="13" customFormat="1" ht="12" x14ac:dyDescent="0.2">
      <c r="A64" s="122" t="s">
        <v>278</v>
      </c>
      <c r="B64" s="214"/>
      <c r="C64" s="117" t="s">
        <v>244</v>
      </c>
      <c r="D64" s="39">
        <v>2</v>
      </c>
      <c r="E64" s="116">
        <v>1.7</v>
      </c>
      <c r="F64" s="124" t="s">
        <v>236</v>
      </c>
      <c r="G64" s="124">
        <v>197</v>
      </c>
      <c r="H64" s="106">
        <f t="shared" ref="H64:H98" si="1">G64*98</f>
        <v>19306</v>
      </c>
      <c r="I64" s="214"/>
    </row>
    <row r="65" spans="1:9" s="13" customFormat="1" ht="12" x14ac:dyDescent="0.2">
      <c r="A65" s="122" t="s">
        <v>279</v>
      </c>
      <c r="B65" s="214"/>
      <c r="C65" s="117" t="s">
        <v>244</v>
      </c>
      <c r="D65" s="39">
        <v>2</v>
      </c>
      <c r="E65" s="116">
        <v>2</v>
      </c>
      <c r="F65" s="124" t="s">
        <v>236</v>
      </c>
      <c r="G65" s="124">
        <v>210</v>
      </c>
      <c r="H65" s="106">
        <f t="shared" si="1"/>
        <v>20580</v>
      </c>
      <c r="I65" s="214"/>
    </row>
    <row r="66" spans="1:9" s="13" customFormat="1" ht="12" x14ac:dyDescent="0.2">
      <c r="A66" s="122" t="s">
        <v>280</v>
      </c>
      <c r="B66" s="214"/>
      <c r="C66" s="117" t="s">
        <v>244</v>
      </c>
      <c r="D66" s="39">
        <v>2.5</v>
      </c>
      <c r="E66" s="116">
        <v>1.4</v>
      </c>
      <c r="F66" s="124" t="s">
        <v>236</v>
      </c>
      <c r="G66" s="124">
        <v>201</v>
      </c>
      <c r="H66" s="106">
        <f t="shared" si="1"/>
        <v>19698</v>
      </c>
      <c r="I66" s="214"/>
    </row>
    <row r="67" spans="1:9" s="13" customFormat="1" ht="12" x14ac:dyDescent="0.2">
      <c r="A67" s="122" t="s">
        <v>281</v>
      </c>
      <c r="B67" s="214"/>
      <c r="C67" s="117" t="s">
        <v>244</v>
      </c>
      <c r="D67" s="39">
        <v>2.5</v>
      </c>
      <c r="E67" s="116">
        <v>1.7</v>
      </c>
      <c r="F67" s="124" t="s">
        <v>236</v>
      </c>
      <c r="G67" s="124">
        <v>215</v>
      </c>
      <c r="H67" s="106">
        <f t="shared" si="1"/>
        <v>21070</v>
      </c>
      <c r="I67" s="214"/>
    </row>
    <row r="68" spans="1:9" s="13" customFormat="1" ht="12" x14ac:dyDescent="0.2">
      <c r="A68" s="122" t="s">
        <v>282</v>
      </c>
      <c r="B68" s="214"/>
      <c r="C68" s="117" t="s">
        <v>244</v>
      </c>
      <c r="D68" s="39">
        <v>2.5</v>
      </c>
      <c r="E68" s="116">
        <v>2</v>
      </c>
      <c r="F68" s="124" t="s">
        <v>236</v>
      </c>
      <c r="G68" s="124">
        <v>228</v>
      </c>
      <c r="H68" s="106">
        <f t="shared" si="1"/>
        <v>22344</v>
      </c>
      <c r="I68" s="214"/>
    </row>
    <row r="69" spans="1:9" s="13" customFormat="1" ht="12" x14ac:dyDescent="0.2">
      <c r="A69" s="122" t="s">
        <v>285</v>
      </c>
      <c r="B69" s="214"/>
      <c r="C69" s="117" t="s">
        <v>244</v>
      </c>
      <c r="D69" s="39">
        <v>3</v>
      </c>
      <c r="E69" s="116">
        <v>1.4</v>
      </c>
      <c r="F69" s="124" t="s">
        <v>236</v>
      </c>
      <c r="G69" s="124">
        <v>220</v>
      </c>
      <c r="H69" s="106">
        <f t="shared" si="1"/>
        <v>21560</v>
      </c>
      <c r="I69" s="214"/>
    </row>
    <row r="70" spans="1:9" s="13" customFormat="1" ht="12" x14ac:dyDescent="0.2">
      <c r="A70" s="122" t="s">
        <v>283</v>
      </c>
      <c r="B70" s="214"/>
      <c r="C70" s="117" t="s">
        <v>244</v>
      </c>
      <c r="D70" s="39">
        <v>3</v>
      </c>
      <c r="E70" s="116">
        <v>1.7</v>
      </c>
      <c r="F70" s="124" t="s">
        <v>236</v>
      </c>
      <c r="G70" s="124">
        <v>234</v>
      </c>
      <c r="H70" s="106">
        <f t="shared" si="1"/>
        <v>22932</v>
      </c>
      <c r="I70" s="214"/>
    </row>
    <row r="71" spans="1:9" s="13" customFormat="1" ht="12" x14ac:dyDescent="0.2">
      <c r="A71" s="122" t="s">
        <v>284</v>
      </c>
      <c r="B71" s="215"/>
      <c r="C71" s="117" t="s">
        <v>244</v>
      </c>
      <c r="D71" s="39">
        <v>3</v>
      </c>
      <c r="E71" s="116">
        <v>2</v>
      </c>
      <c r="F71" s="124" t="s">
        <v>236</v>
      </c>
      <c r="G71" s="124">
        <v>247</v>
      </c>
      <c r="H71" s="106">
        <f t="shared" si="1"/>
        <v>24206</v>
      </c>
      <c r="I71" s="214"/>
    </row>
    <row r="72" spans="1:9" s="13" customFormat="1" ht="12" x14ac:dyDescent="0.2">
      <c r="A72" s="122" t="s">
        <v>286</v>
      </c>
      <c r="B72" s="213" t="s">
        <v>245</v>
      </c>
      <c r="C72" s="117" t="s">
        <v>248</v>
      </c>
      <c r="D72" s="39">
        <v>2</v>
      </c>
      <c r="E72" s="116">
        <v>1.4</v>
      </c>
      <c r="F72" s="124" t="s">
        <v>237</v>
      </c>
      <c r="G72" s="124">
        <v>240</v>
      </c>
      <c r="H72" s="106">
        <f t="shared" si="1"/>
        <v>23520</v>
      </c>
      <c r="I72" s="214"/>
    </row>
    <row r="73" spans="1:9" s="13" customFormat="1" ht="12" x14ac:dyDescent="0.2">
      <c r="A73" s="122" t="s">
        <v>287</v>
      </c>
      <c r="B73" s="214"/>
      <c r="C73" s="117" t="s">
        <v>248</v>
      </c>
      <c r="D73" s="39">
        <v>2</v>
      </c>
      <c r="E73" s="116">
        <v>1.7</v>
      </c>
      <c r="F73" s="124" t="s">
        <v>237</v>
      </c>
      <c r="G73" s="124">
        <v>257</v>
      </c>
      <c r="H73" s="106">
        <f t="shared" si="1"/>
        <v>25186</v>
      </c>
      <c r="I73" s="214"/>
    </row>
    <row r="74" spans="1:9" s="13" customFormat="1" ht="12" x14ac:dyDescent="0.2">
      <c r="A74" s="122" t="s">
        <v>288</v>
      </c>
      <c r="B74" s="214"/>
      <c r="C74" s="117" t="s">
        <v>248</v>
      </c>
      <c r="D74" s="39">
        <v>2</v>
      </c>
      <c r="E74" s="116">
        <v>2</v>
      </c>
      <c r="F74" s="124" t="s">
        <v>237</v>
      </c>
      <c r="G74" s="124">
        <v>274</v>
      </c>
      <c r="H74" s="106">
        <f t="shared" si="1"/>
        <v>26852</v>
      </c>
      <c r="I74" s="214"/>
    </row>
    <row r="75" spans="1:9" s="13" customFormat="1" ht="12" x14ac:dyDescent="0.2">
      <c r="A75" s="122" t="s">
        <v>289</v>
      </c>
      <c r="B75" s="214"/>
      <c r="C75" s="117" t="s">
        <v>248</v>
      </c>
      <c r="D75" s="39">
        <v>2.5</v>
      </c>
      <c r="E75" s="116">
        <v>1.4</v>
      </c>
      <c r="F75" s="124" t="s">
        <v>237</v>
      </c>
      <c r="G75" s="124">
        <v>263</v>
      </c>
      <c r="H75" s="106">
        <f t="shared" si="1"/>
        <v>25774</v>
      </c>
      <c r="I75" s="214"/>
    </row>
    <row r="76" spans="1:9" s="13" customFormat="1" ht="12" x14ac:dyDescent="0.2">
      <c r="A76" s="122" t="s">
        <v>290</v>
      </c>
      <c r="B76" s="214"/>
      <c r="C76" s="117" t="s">
        <v>248</v>
      </c>
      <c r="D76" s="39">
        <v>2.5</v>
      </c>
      <c r="E76" s="116">
        <v>1.7</v>
      </c>
      <c r="F76" s="124" t="s">
        <v>237</v>
      </c>
      <c r="G76" s="124">
        <v>280</v>
      </c>
      <c r="H76" s="106">
        <f t="shared" si="1"/>
        <v>27440</v>
      </c>
      <c r="I76" s="214"/>
    </row>
    <row r="77" spans="1:9" s="13" customFormat="1" ht="12" x14ac:dyDescent="0.2">
      <c r="A77" s="122" t="s">
        <v>291</v>
      </c>
      <c r="B77" s="214"/>
      <c r="C77" s="117" t="s">
        <v>248</v>
      </c>
      <c r="D77" s="39">
        <v>2.5</v>
      </c>
      <c r="E77" s="116">
        <v>2</v>
      </c>
      <c r="F77" s="124" t="s">
        <v>237</v>
      </c>
      <c r="G77" s="124">
        <v>297</v>
      </c>
      <c r="H77" s="106">
        <f t="shared" si="1"/>
        <v>29106</v>
      </c>
      <c r="I77" s="214"/>
    </row>
    <row r="78" spans="1:9" s="13" customFormat="1" ht="12" x14ac:dyDescent="0.2">
      <c r="A78" s="122" t="s">
        <v>292</v>
      </c>
      <c r="B78" s="214"/>
      <c r="C78" s="117" t="s">
        <v>248</v>
      </c>
      <c r="D78" s="39">
        <v>3</v>
      </c>
      <c r="E78" s="116">
        <v>1.4</v>
      </c>
      <c r="F78" s="124" t="s">
        <v>237</v>
      </c>
      <c r="G78" s="124">
        <v>286</v>
      </c>
      <c r="H78" s="106">
        <f t="shared" si="1"/>
        <v>28028</v>
      </c>
      <c r="I78" s="214"/>
    </row>
    <row r="79" spans="1:9" s="13" customFormat="1" ht="12" x14ac:dyDescent="0.2">
      <c r="A79" s="122" t="s">
        <v>293</v>
      </c>
      <c r="B79" s="214"/>
      <c r="C79" s="117" t="s">
        <v>248</v>
      </c>
      <c r="D79" s="39">
        <v>3</v>
      </c>
      <c r="E79" s="116">
        <v>1.7</v>
      </c>
      <c r="F79" s="124" t="s">
        <v>237</v>
      </c>
      <c r="G79" s="124">
        <v>303</v>
      </c>
      <c r="H79" s="106">
        <f t="shared" si="1"/>
        <v>29694</v>
      </c>
      <c r="I79" s="214"/>
    </row>
    <row r="80" spans="1:9" s="13" customFormat="1" ht="12" x14ac:dyDescent="0.2">
      <c r="A80" s="122" t="s">
        <v>294</v>
      </c>
      <c r="B80" s="215"/>
      <c r="C80" s="117" t="s">
        <v>248</v>
      </c>
      <c r="D80" s="39">
        <v>3</v>
      </c>
      <c r="E80" s="116">
        <v>2</v>
      </c>
      <c r="F80" s="124" t="s">
        <v>237</v>
      </c>
      <c r="G80" s="124">
        <v>320</v>
      </c>
      <c r="H80" s="106">
        <f t="shared" si="1"/>
        <v>31360</v>
      </c>
      <c r="I80" s="214"/>
    </row>
    <row r="81" spans="1:9" s="13" customFormat="1" ht="12" x14ac:dyDescent="0.2">
      <c r="A81" s="122" t="s">
        <v>303</v>
      </c>
      <c r="B81" s="213" t="s">
        <v>246</v>
      </c>
      <c r="C81" s="117" t="s">
        <v>230</v>
      </c>
      <c r="D81" s="39">
        <v>2</v>
      </c>
      <c r="E81" s="116">
        <v>1.4</v>
      </c>
      <c r="F81" s="124" t="s">
        <v>238</v>
      </c>
      <c r="G81" s="124">
        <v>312</v>
      </c>
      <c r="H81" s="106">
        <f t="shared" si="1"/>
        <v>30576</v>
      </c>
      <c r="I81" s="214"/>
    </row>
    <row r="82" spans="1:9" s="13" customFormat="1" ht="12" x14ac:dyDescent="0.2">
      <c r="A82" s="122" t="s">
        <v>302</v>
      </c>
      <c r="B82" s="214"/>
      <c r="C82" s="117" t="s">
        <v>230</v>
      </c>
      <c r="D82" s="39">
        <v>2</v>
      </c>
      <c r="E82" s="116">
        <v>1.7</v>
      </c>
      <c r="F82" s="124" t="s">
        <v>238</v>
      </c>
      <c r="G82" s="124">
        <v>332</v>
      </c>
      <c r="H82" s="106">
        <f t="shared" si="1"/>
        <v>32536</v>
      </c>
      <c r="I82" s="214"/>
    </row>
    <row r="83" spans="1:9" s="13" customFormat="1" ht="12" x14ac:dyDescent="0.2">
      <c r="A83" s="122" t="s">
        <v>301</v>
      </c>
      <c r="B83" s="214"/>
      <c r="C83" s="117" t="s">
        <v>230</v>
      </c>
      <c r="D83" s="39">
        <v>2</v>
      </c>
      <c r="E83" s="116">
        <v>2</v>
      </c>
      <c r="F83" s="124" t="s">
        <v>238</v>
      </c>
      <c r="G83" s="124">
        <v>351</v>
      </c>
      <c r="H83" s="106">
        <f t="shared" si="1"/>
        <v>34398</v>
      </c>
      <c r="I83" s="214"/>
    </row>
    <row r="84" spans="1:9" s="13" customFormat="1" ht="12" x14ac:dyDescent="0.2">
      <c r="A84" s="122" t="s">
        <v>300</v>
      </c>
      <c r="B84" s="214"/>
      <c r="C84" s="117" t="s">
        <v>230</v>
      </c>
      <c r="D84" s="39">
        <v>2.5</v>
      </c>
      <c r="E84" s="116">
        <v>1.4</v>
      </c>
      <c r="F84" s="124" t="s">
        <v>238</v>
      </c>
      <c r="G84" s="124">
        <v>343</v>
      </c>
      <c r="H84" s="106">
        <f t="shared" si="1"/>
        <v>33614</v>
      </c>
      <c r="I84" s="214"/>
    </row>
    <row r="85" spans="1:9" s="13" customFormat="1" ht="12" x14ac:dyDescent="0.2">
      <c r="A85" s="122" t="s">
        <v>299</v>
      </c>
      <c r="B85" s="214"/>
      <c r="C85" s="117" t="s">
        <v>230</v>
      </c>
      <c r="D85" s="39">
        <v>2.5</v>
      </c>
      <c r="E85" s="116">
        <v>1.7</v>
      </c>
      <c r="F85" s="124" t="s">
        <v>238</v>
      </c>
      <c r="G85" s="124">
        <v>363</v>
      </c>
      <c r="H85" s="106">
        <f t="shared" si="1"/>
        <v>35574</v>
      </c>
      <c r="I85" s="214"/>
    </row>
    <row r="86" spans="1:9" s="13" customFormat="1" ht="12" x14ac:dyDescent="0.2">
      <c r="A86" s="122" t="s">
        <v>298</v>
      </c>
      <c r="B86" s="214"/>
      <c r="C86" s="117" t="s">
        <v>230</v>
      </c>
      <c r="D86" s="39">
        <v>2.5</v>
      </c>
      <c r="E86" s="116">
        <v>2</v>
      </c>
      <c r="F86" s="124" t="s">
        <v>238</v>
      </c>
      <c r="G86" s="124">
        <v>382</v>
      </c>
      <c r="H86" s="106">
        <f t="shared" si="1"/>
        <v>37436</v>
      </c>
      <c r="I86" s="214"/>
    </row>
    <row r="87" spans="1:9" s="13" customFormat="1" ht="12" x14ac:dyDescent="0.2">
      <c r="A87" s="122" t="s">
        <v>297</v>
      </c>
      <c r="B87" s="214"/>
      <c r="C87" s="117" t="s">
        <v>230</v>
      </c>
      <c r="D87" s="39">
        <v>3</v>
      </c>
      <c r="E87" s="116">
        <v>1.4</v>
      </c>
      <c r="F87" s="124" t="s">
        <v>238</v>
      </c>
      <c r="G87" s="124">
        <v>375</v>
      </c>
      <c r="H87" s="106">
        <f t="shared" si="1"/>
        <v>36750</v>
      </c>
      <c r="I87" s="214"/>
    </row>
    <row r="88" spans="1:9" s="13" customFormat="1" ht="12" x14ac:dyDescent="0.2">
      <c r="A88" s="122" t="s">
        <v>296</v>
      </c>
      <c r="B88" s="214"/>
      <c r="C88" s="117" t="s">
        <v>230</v>
      </c>
      <c r="D88" s="39">
        <v>3</v>
      </c>
      <c r="E88" s="116">
        <v>1.7</v>
      </c>
      <c r="F88" s="124" t="s">
        <v>238</v>
      </c>
      <c r="G88" s="124">
        <v>395</v>
      </c>
      <c r="H88" s="106">
        <f t="shared" si="1"/>
        <v>38710</v>
      </c>
      <c r="I88" s="214"/>
    </row>
    <row r="89" spans="1:9" s="13" customFormat="1" ht="12" x14ac:dyDescent="0.2">
      <c r="A89" s="122" t="s">
        <v>295</v>
      </c>
      <c r="B89" s="215"/>
      <c r="C89" s="117" t="s">
        <v>230</v>
      </c>
      <c r="D89" s="39">
        <v>3</v>
      </c>
      <c r="E89" s="116">
        <v>2</v>
      </c>
      <c r="F89" s="124" t="s">
        <v>238</v>
      </c>
      <c r="G89" s="124">
        <v>414</v>
      </c>
      <c r="H89" s="106">
        <f t="shared" si="1"/>
        <v>40572</v>
      </c>
      <c r="I89" s="214"/>
    </row>
    <row r="90" spans="1:9" s="13" customFormat="1" ht="12" x14ac:dyDescent="0.2">
      <c r="A90" s="122" t="s">
        <v>305</v>
      </c>
      <c r="B90" s="213" t="s">
        <v>314</v>
      </c>
      <c r="C90" s="117" t="s">
        <v>249</v>
      </c>
      <c r="D90" s="39">
        <v>2</v>
      </c>
      <c r="E90" s="116">
        <v>1.4</v>
      </c>
      <c r="F90" s="124" t="s">
        <v>218</v>
      </c>
      <c r="G90" s="124">
        <v>361</v>
      </c>
      <c r="H90" s="106">
        <f t="shared" si="1"/>
        <v>35378</v>
      </c>
      <c r="I90" s="214"/>
    </row>
    <row r="91" spans="1:9" s="13" customFormat="1" ht="12" x14ac:dyDescent="0.2">
      <c r="A91" s="122" t="s">
        <v>306</v>
      </c>
      <c r="B91" s="214"/>
      <c r="C91" s="117" t="s">
        <v>249</v>
      </c>
      <c r="D91" s="39">
        <v>2</v>
      </c>
      <c r="E91" s="116">
        <v>1.7</v>
      </c>
      <c r="F91" s="124" t="s">
        <v>218</v>
      </c>
      <c r="G91" s="124">
        <v>383</v>
      </c>
      <c r="H91" s="106">
        <f t="shared" si="1"/>
        <v>37534</v>
      </c>
      <c r="I91" s="214"/>
    </row>
    <row r="92" spans="1:9" s="13" customFormat="1" ht="12" x14ac:dyDescent="0.2">
      <c r="A92" s="122" t="s">
        <v>307</v>
      </c>
      <c r="B92" s="214"/>
      <c r="C92" s="117" t="s">
        <v>249</v>
      </c>
      <c r="D92" s="39">
        <v>2</v>
      </c>
      <c r="E92" s="116">
        <v>2</v>
      </c>
      <c r="F92" s="124" t="s">
        <v>218</v>
      </c>
      <c r="G92" s="124">
        <v>405</v>
      </c>
      <c r="H92" s="106">
        <f t="shared" si="1"/>
        <v>39690</v>
      </c>
      <c r="I92" s="214"/>
    </row>
    <row r="93" spans="1:9" s="13" customFormat="1" ht="12" x14ac:dyDescent="0.2">
      <c r="A93" s="122" t="s">
        <v>308</v>
      </c>
      <c r="B93" s="214"/>
      <c r="C93" s="117" t="s">
        <v>249</v>
      </c>
      <c r="D93" s="39">
        <v>2.5</v>
      </c>
      <c r="E93" s="116">
        <v>1.4</v>
      </c>
      <c r="F93" s="124" t="s">
        <v>218</v>
      </c>
      <c r="G93" s="124">
        <v>398</v>
      </c>
      <c r="H93" s="106">
        <f t="shared" si="1"/>
        <v>39004</v>
      </c>
      <c r="I93" s="214"/>
    </row>
    <row r="94" spans="1:9" s="13" customFormat="1" ht="12" x14ac:dyDescent="0.2">
      <c r="A94" s="122" t="s">
        <v>309</v>
      </c>
      <c r="B94" s="214"/>
      <c r="C94" s="117" t="s">
        <v>249</v>
      </c>
      <c r="D94" s="39">
        <v>2.5</v>
      </c>
      <c r="E94" s="116">
        <v>1.7</v>
      </c>
      <c r="F94" s="124" t="s">
        <v>218</v>
      </c>
      <c r="G94" s="124">
        <v>420</v>
      </c>
      <c r="H94" s="106">
        <f t="shared" si="1"/>
        <v>41160</v>
      </c>
      <c r="I94" s="214"/>
    </row>
    <row r="95" spans="1:9" s="13" customFormat="1" ht="12" x14ac:dyDescent="0.2">
      <c r="A95" s="122" t="s">
        <v>310</v>
      </c>
      <c r="B95" s="214"/>
      <c r="C95" s="117" t="s">
        <v>249</v>
      </c>
      <c r="D95" s="39">
        <v>2.5</v>
      </c>
      <c r="E95" s="116">
        <v>2</v>
      </c>
      <c r="F95" s="124" t="s">
        <v>218</v>
      </c>
      <c r="G95" s="124">
        <v>442</v>
      </c>
      <c r="H95" s="106">
        <f t="shared" si="1"/>
        <v>43316</v>
      </c>
      <c r="I95" s="214"/>
    </row>
    <row r="96" spans="1:9" s="13" customFormat="1" ht="12" x14ac:dyDescent="0.2">
      <c r="A96" s="122" t="s">
        <v>311</v>
      </c>
      <c r="B96" s="214"/>
      <c r="C96" s="117" t="s">
        <v>249</v>
      </c>
      <c r="D96" s="39">
        <v>3</v>
      </c>
      <c r="E96" s="116">
        <v>1.4</v>
      </c>
      <c r="F96" s="124" t="s">
        <v>218</v>
      </c>
      <c r="G96" s="124">
        <v>435</v>
      </c>
      <c r="H96" s="106">
        <f t="shared" si="1"/>
        <v>42630</v>
      </c>
      <c r="I96" s="214"/>
    </row>
    <row r="97" spans="1:9" s="13" customFormat="1" ht="12" x14ac:dyDescent="0.2">
      <c r="A97" s="122" t="s">
        <v>312</v>
      </c>
      <c r="B97" s="214"/>
      <c r="C97" s="117" t="s">
        <v>249</v>
      </c>
      <c r="D97" s="39">
        <v>3</v>
      </c>
      <c r="E97" s="116">
        <v>1.7</v>
      </c>
      <c r="F97" s="124" t="s">
        <v>218</v>
      </c>
      <c r="G97" s="124">
        <v>457</v>
      </c>
      <c r="H97" s="106">
        <f t="shared" si="1"/>
        <v>44786</v>
      </c>
      <c r="I97" s="214"/>
    </row>
    <row r="98" spans="1:9" s="13" customFormat="1" ht="12" x14ac:dyDescent="0.2">
      <c r="A98" s="122" t="s">
        <v>313</v>
      </c>
      <c r="B98" s="215"/>
      <c r="C98" s="117" t="s">
        <v>249</v>
      </c>
      <c r="D98" s="39">
        <v>3</v>
      </c>
      <c r="E98" s="116">
        <v>2</v>
      </c>
      <c r="F98" s="124" t="s">
        <v>218</v>
      </c>
      <c r="G98" s="124">
        <v>479</v>
      </c>
      <c r="H98" s="106">
        <f t="shared" si="1"/>
        <v>46942</v>
      </c>
      <c r="I98" s="215"/>
    </row>
    <row r="100" spans="1:9" x14ac:dyDescent="0.2">
      <c r="D100" s="125"/>
      <c r="E100" s="126" t="s">
        <v>40</v>
      </c>
      <c r="F100" s="115"/>
      <c r="G100" s="115"/>
      <c r="H100" s="30"/>
      <c r="I100" s="30"/>
    </row>
    <row r="101" spans="1:9" x14ac:dyDescent="0.2">
      <c r="E101" s="185" t="s">
        <v>39</v>
      </c>
      <c r="F101" s="185"/>
      <c r="G101" s="185"/>
      <c r="H101" s="185"/>
      <c r="I101" s="185"/>
    </row>
    <row r="103" spans="1:9" x14ac:dyDescent="0.2">
      <c r="A103" s="127"/>
    </row>
    <row r="104" spans="1:9" x14ac:dyDescent="0.2">
      <c r="A104" s="127"/>
    </row>
    <row r="105" spans="1:9" x14ac:dyDescent="0.2">
      <c r="A105" s="127"/>
    </row>
    <row r="106" spans="1:9" x14ac:dyDescent="0.2">
      <c r="A106" s="127"/>
    </row>
    <row r="107" spans="1:9" x14ac:dyDescent="0.2">
      <c r="A107" s="127"/>
    </row>
    <row r="108" spans="1:9" x14ac:dyDescent="0.2">
      <c r="A108" s="127"/>
    </row>
    <row r="109" spans="1:9" x14ac:dyDescent="0.2">
      <c r="A109" s="127"/>
    </row>
    <row r="110" spans="1:9" x14ac:dyDescent="0.2">
      <c r="A110" s="127"/>
    </row>
    <row r="111" spans="1:9" x14ac:dyDescent="0.2">
      <c r="A111" s="127"/>
    </row>
    <row r="112" spans="1:9" x14ac:dyDescent="0.2">
      <c r="A112" s="127"/>
    </row>
    <row r="113" spans="1:1" x14ac:dyDescent="0.2">
      <c r="A113" s="127"/>
    </row>
    <row r="114" spans="1:1" x14ac:dyDescent="0.2">
      <c r="A114" s="127"/>
    </row>
    <row r="115" spans="1:1" x14ac:dyDescent="0.2">
      <c r="A115" s="127"/>
    </row>
    <row r="116" spans="1:1" x14ac:dyDescent="0.2">
      <c r="A116" s="127"/>
    </row>
    <row r="117" spans="1:1" x14ac:dyDescent="0.2">
      <c r="A117" s="127"/>
    </row>
    <row r="118" spans="1:1" x14ac:dyDescent="0.2">
      <c r="A118" s="127"/>
    </row>
    <row r="119" spans="1:1" x14ac:dyDescent="0.2">
      <c r="A119" s="127"/>
    </row>
    <row r="120" spans="1:1" x14ac:dyDescent="0.2">
      <c r="A120" s="127"/>
    </row>
    <row r="121" spans="1:1" x14ac:dyDescent="0.2">
      <c r="A121" s="127"/>
    </row>
  </sheetData>
  <mergeCells count="15">
    <mergeCell ref="B63:B71"/>
    <mergeCell ref="B72:B80"/>
    <mergeCell ref="B81:B89"/>
    <mergeCell ref="B90:B98"/>
    <mergeCell ref="E101:I101"/>
    <mergeCell ref="I63:I98"/>
    <mergeCell ref="B50:B58"/>
    <mergeCell ref="A60:I60"/>
    <mergeCell ref="A2:I2"/>
    <mergeCell ref="B5:B13"/>
    <mergeCell ref="B14:B22"/>
    <mergeCell ref="B23:B31"/>
    <mergeCell ref="B32:B40"/>
    <mergeCell ref="B41:B49"/>
    <mergeCell ref="I5:I58"/>
  </mergeCells>
  <pageMargins left="0.7" right="0.7" top="0.75" bottom="0.75" header="0.3" footer="0.3"/>
  <pageSetup paperSize="9" scale="7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workbookViewId="0">
      <selection activeCell="D38" sqref="D38"/>
    </sheetView>
  </sheetViews>
  <sheetFormatPr defaultColWidth="9.140625" defaultRowHeight="14.25" x14ac:dyDescent="0.2"/>
  <cols>
    <col min="1" max="1" width="16.5703125" style="1" customWidth="1"/>
    <col min="2" max="2" width="7.7109375" style="1" customWidth="1"/>
    <col min="3" max="4" width="8.7109375" style="1" customWidth="1"/>
    <col min="5" max="5" width="9.140625" style="1" customWidth="1"/>
    <col min="6" max="6" width="2.7109375" style="1" hidden="1" customWidth="1"/>
    <col min="7" max="7" width="9.7109375" style="1" customWidth="1"/>
    <col min="8" max="9" width="11.28515625" style="1" customWidth="1"/>
    <col min="10" max="10" width="15" style="1" customWidth="1"/>
    <col min="11" max="15" width="11.7109375" style="1" customWidth="1"/>
    <col min="16" max="16384" width="9.140625" style="1"/>
  </cols>
  <sheetData>
    <row r="1" spans="1:10" ht="11.1" customHeight="1" x14ac:dyDescent="0.2"/>
    <row r="2" spans="1:10" s="14" customFormat="1" ht="14.1" customHeight="1" x14ac:dyDescent="0.25">
      <c r="A2" s="183" t="s">
        <v>124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33.950000000000003" customHeight="1" x14ac:dyDescent="0.2">
      <c r="A3" s="19" t="s">
        <v>23</v>
      </c>
      <c r="B3" s="19" t="s">
        <v>81</v>
      </c>
      <c r="C3" s="19" t="s">
        <v>58</v>
      </c>
      <c r="D3" s="19" t="s">
        <v>22</v>
      </c>
      <c r="E3" s="19" t="s">
        <v>122</v>
      </c>
      <c r="F3" s="189" t="s">
        <v>70</v>
      </c>
      <c r="G3" s="190"/>
      <c r="H3" s="19" t="s">
        <v>63</v>
      </c>
      <c r="I3" s="27"/>
      <c r="J3" s="12"/>
    </row>
    <row r="4" spans="1:10" s="67" customFormat="1" ht="12" customHeight="1" x14ac:dyDescent="0.2">
      <c r="A4" s="25"/>
      <c r="B4" s="25" t="s">
        <v>82</v>
      </c>
      <c r="C4" s="23" t="s">
        <v>16</v>
      </c>
      <c r="D4" s="23" t="s">
        <v>66</v>
      </c>
      <c r="E4" s="23" t="s">
        <v>123</v>
      </c>
      <c r="F4" s="191" t="s">
        <v>25</v>
      </c>
      <c r="G4" s="192"/>
      <c r="H4" s="23" t="s">
        <v>49</v>
      </c>
      <c r="I4" s="17"/>
      <c r="J4" s="66"/>
    </row>
    <row r="5" spans="1:10" s="7" customFormat="1" ht="12" customHeight="1" x14ac:dyDescent="0.2">
      <c r="A5" s="165" t="s">
        <v>534</v>
      </c>
      <c r="B5" s="166">
        <v>300</v>
      </c>
      <c r="C5" s="166" t="s">
        <v>127</v>
      </c>
      <c r="D5" s="166">
        <v>8.5</v>
      </c>
      <c r="E5" s="171">
        <v>10.5</v>
      </c>
      <c r="F5" s="193">
        <v>310</v>
      </c>
      <c r="G5" s="194"/>
      <c r="H5" s="121">
        <f>F5*119</f>
        <v>36890</v>
      </c>
      <c r="I5" s="198" t="s">
        <v>799</v>
      </c>
      <c r="J5" s="10"/>
    </row>
    <row r="6" spans="1:10" s="7" customFormat="1" ht="12" customHeight="1" x14ac:dyDescent="0.2">
      <c r="A6" s="165" t="s">
        <v>535</v>
      </c>
      <c r="B6" s="166">
        <v>300</v>
      </c>
      <c r="C6" s="166" t="s">
        <v>127</v>
      </c>
      <c r="D6" s="170">
        <v>9</v>
      </c>
      <c r="E6" s="171">
        <v>11</v>
      </c>
      <c r="F6" s="193">
        <v>321</v>
      </c>
      <c r="G6" s="194"/>
      <c r="H6" s="121">
        <f t="shared" ref="H6:H14" si="0">F6*119</f>
        <v>38199</v>
      </c>
      <c r="I6" s="199"/>
      <c r="J6" s="10"/>
    </row>
    <row r="7" spans="1:10" s="7" customFormat="1" ht="12" customHeight="1" x14ac:dyDescent="0.2">
      <c r="A7" s="165" t="s">
        <v>536</v>
      </c>
      <c r="B7" s="166">
        <v>400</v>
      </c>
      <c r="C7" s="166" t="s">
        <v>85</v>
      </c>
      <c r="D7" s="170">
        <v>8.5</v>
      </c>
      <c r="E7" s="171">
        <v>10.5</v>
      </c>
      <c r="F7" s="193">
        <v>316</v>
      </c>
      <c r="G7" s="194"/>
      <c r="H7" s="121">
        <f t="shared" si="0"/>
        <v>37604</v>
      </c>
      <c r="I7" s="199"/>
      <c r="J7" s="10"/>
    </row>
    <row r="8" spans="1:10" s="7" customFormat="1" ht="12" customHeight="1" x14ac:dyDescent="0.2">
      <c r="A8" s="167" t="s">
        <v>537</v>
      </c>
      <c r="B8" s="166">
        <v>400</v>
      </c>
      <c r="C8" s="166" t="s">
        <v>85</v>
      </c>
      <c r="D8" s="170">
        <v>9</v>
      </c>
      <c r="E8" s="171">
        <v>11</v>
      </c>
      <c r="F8" s="193">
        <v>328</v>
      </c>
      <c r="G8" s="194"/>
      <c r="H8" s="121">
        <f t="shared" si="0"/>
        <v>39032</v>
      </c>
      <c r="I8" s="199"/>
      <c r="J8" s="10"/>
    </row>
    <row r="9" spans="1:10" s="7" customFormat="1" ht="12" customHeight="1" x14ac:dyDescent="0.2">
      <c r="A9" s="168" t="s">
        <v>538</v>
      </c>
      <c r="B9" s="169">
        <v>700</v>
      </c>
      <c r="C9" s="169" t="s">
        <v>89</v>
      </c>
      <c r="D9" s="173">
        <v>8.5</v>
      </c>
      <c r="E9" s="172">
        <v>10.5</v>
      </c>
      <c r="F9" s="186">
        <v>402</v>
      </c>
      <c r="G9" s="186"/>
      <c r="H9" s="121">
        <f t="shared" si="0"/>
        <v>47838</v>
      </c>
      <c r="I9" s="199"/>
      <c r="J9" s="10"/>
    </row>
    <row r="10" spans="1:10" s="7" customFormat="1" ht="12" customHeight="1" x14ac:dyDescent="0.2">
      <c r="A10" s="168" t="s">
        <v>539</v>
      </c>
      <c r="B10" s="169">
        <v>700</v>
      </c>
      <c r="C10" s="169" t="s">
        <v>89</v>
      </c>
      <c r="D10" s="173">
        <v>9</v>
      </c>
      <c r="E10" s="172">
        <v>11</v>
      </c>
      <c r="F10" s="186">
        <v>418</v>
      </c>
      <c r="G10" s="186"/>
      <c r="H10" s="121">
        <f t="shared" si="0"/>
        <v>49742</v>
      </c>
      <c r="I10" s="199"/>
      <c r="J10" s="10"/>
    </row>
    <row r="11" spans="1:10" s="7" customFormat="1" ht="12" customHeight="1" x14ac:dyDescent="0.2">
      <c r="A11" s="165" t="s">
        <v>540</v>
      </c>
      <c r="B11" s="166">
        <v>1000</v>
      </c>
      <c r="C11" s="166" t="s">
        <v>92</v>
      </c>
      <c r="D11" s="170">
        <v>8.5</v>
      </c>
      <c r="E11" s="171">
        <v>10.5</v>
      </c>
      <c r="F11" s="193">
        <v>488</v>
      </c>
      <c r="G11" s="194"/>
      <c r="H11" s="121">
        <f t="shared" si="0"/>
        <v>58072</v>
      </c>
      <c r="I11" s="199"/>
      <c r="J11" s="10"/>
    </row>
    <row r="12" spans="1:10" s="7" customFormat="1" ht="12" customHeight="1" x14ac:dyDescent="0.2">
      <c r="A12" s="165" t="s">
        <v>541</v>
      </c>
      <c r="B12" s="166">
        <v>1000</v>
      </c>
      <c r="C12" s="166" t="s">
        <v>92</v>
      </c>
      <c r="D12" s="170">
        <v>9</v>
      </c>
      <c r="E12" s="171">
        <v>11</v>
      </c>
      <c r="F12" s="193">
        <v>508</v>
      </c>
      <c r="G12" s="194"/>
      <c r="H12" s="121">
        <f t="shared" si="0"/>
        <v>60452</v>
      </c>
      <c r="I12" s="199"/>
      <c r="J12" s="10"/>
    </row>
    <row r="13" spans="1:10" s="7" customFormat="1" ht="12" customHeight="1" x14ac:dyDescent="0.2">
      <c r="A13" s="167" t="s">
        <v>542</v>
      </c>
      <c r="B13" s="166">
        <v>1300</v>
      </c>
      <c r="C13" s="166" t="s">
        <v>178</v>
      </c>
      <c r="D13" s="170">
        <v>8.5</v>
      </c>
      <c r="E13" s="171">
        <v>10.5</v>
      </c>
      <c r="F13" s="193">
        <v>534</v>
      </c>
      <c r="G13" s="194"/>
      <c r="H13" s="121">
        <f t="shared" si="0"/>
        <v>63546</v>
      </c>
      <c r="I13" s="199"/>
      <c r="J13" s="10"/>
    </row>
    <row r="14" spans="1:10" s="7" customFormat="1" ht="12" customHeight="1" x14ac:dyDescent="0.2">
      <c r="A14" s="177" t="s">
        <v>543</v>
      </c>
      <c r="B14" s="169">
        <v>1300</v>
      </c>
      <c r="C14" s="169" t="s">
        <v>178</v>
      </c>
      <c r="D14" s="173">
        <v>9</v>
      </c>
      <c r="E14" s="172">
        <v>11</v>
      </c>
      <c r="F14" s="202">
        <v>554</v>
      </c>
      <c r="G14" s="203"/>
      <c r="H14" s="121">
        <f t="shared" si="0"/>
        <v>65926</v>
      </c>
      <c r="I14" s="200"/>
      <c r="J14" s="10"/>
    </row>
    <row r="15" spans="1:10" ht="9.9499999999999993" customHeight="1" x14ac:dyDescent="0.2"/>
    <row r="16" spans="1:10" s="3" customFormat="1" ht="14.1" customHeight="1" x14ac:dyDescent="0.25">
      <c r="A16" s="183" t="s">
        <v>125</v>
      </c>
      <c r="B16" s="183"/>
      <c r="C16" s="183"/>
      <c r="D16" s="183"/>
      <c r="E16" s="183"/>
      <c r="F16" s="183"/>
      <c r="G16" s="183"/>
      <c r="H16" s="183"/>
      <c r="I16" s="183"/>
      <c r="J16" s="183"/>
    </row>
    <row r="17" spans="1:10" s="3" customFormat="1" ht="14.1" customHeight="1" x14ac:dyDescent="0.25">
      <c r="A17" s="201" t="s">
        <v>126</v>
      </c>
      <c r="B17" s="201"/>
      <c r="C17" s="201"/>
      <c r="D17" s="201"/>
      <c r="E17" s="201"/>
      <c r="F17" s="201"/>
      <c r="G17" s="201"/>
      <c r="H17" s="201"/>
      <c r="I17" s="201"/>
      <c r="J17" s="201"/>
    </row>
    <row r="18" spans="1:10" ht="22.5" customHeight="1" x14ac:dyDescent="0.2">
      <c r="A18" s="19" t="s">
        <v>23</v>
      </c>
      <c r="B18" s="19" t="s">
        <v>81</v>
      </c>
      <c r="C18" s="19" t="s">
        <v>58</v>
      </c>
      <c r="D18" s="189" t="s">
        <v>22</v>
      </c>
      <c r="E18" s="190"/>
      <c r="F18" s="189" t="s">
        <v>70</v>
      </c>
      <c r="G18" s="190"/>
      <c r="H18" s="19" t="s">
        <v>63</v>
      </c>
      <c r="I18" s="27"/>
      <c r="J18" s="12"/>
    </row>
    <row r="19" spans="1:10" s="8" customFormat="1" ht="12" customHeight="1" x14ac:dyDescent="0.2">
      <c r="A19" s="25"/>
      <c r="B19" s="25" t="s">
        <v>82</v>
      </c>
      <c r="C19" s="23" t="s">
        <v>16</v>
      </c>
      <c r="D19" s="191" t="s">
        <v>66</v>
      </c>
      <c r="E19" s="192"/>
      <c r="F19" s="191" t="s">
        <v>25</v>
      </c>
      <c r="G19" s="192"/>
      <c r="H19" s="23" t="s">
        <v>49</v>
      </c>
      <c r="I19" s="23"/>
      <c r="J19" s="29"/>
    </row>
    <row r="20" spans="1:10" s="7" customFormat="1" ht="12" customHeight="1" x14ac:dyDescent="0.2">
      <c r="A20" s="165" t="s">
        <v>179</v>
      </c>
      <c r="B20" s="166">
        <v>300</v>
      </c>
      <c r="C20" s="166" t="s">
        <v>127</v>
      </c>
      <c r="D20" s="187">
        <v>8.5</v>
      </c>
      <c r="E20" s="188"/>
      <c r="F20" s="193">
        <v>264</v>
      </c>
      <c r="G20" s="194"/>
      <c r="H20" s="121">
        <f>F20*119</f>
        <v>31416</v>
      </c>
      <c r="I20" s="198" t="s">
        <v>799</v>
      </c>
      <c r="J20" s="10"/>
    </row>
    <row r="21" spans="1:10" s="7" customFormat="1" ht="12" customHeight="1" x14ac:dyDescent="0.2">
      <c r="A21" s="165" t="s">
        <v>180</v>
      </c>
      <c r="B21" s="166">
        <v>300</v>
      </c>
      <c r="C21" s="166" t="s">
        <v>127</v>
      </c>
      <c r="D21" s="187">
        <v>9</v>
      </c>
      <c r="E21" s="188"/>
      <c r="F21" s="193">
        <v>276</v>
      </c>
      <c r="G21" s="194"/>
      <c r="H21" s="121">
        <f t="shared" ref="H21:H29" si="1">F21*119</f>
        <v>32844</v>
      </c>
      <c r="I21" s="199"/>
      <c r="J21" s="10"/>
    </row>
    <row r="22" spans="1:10" s="7" customFormat="1" ht="12" customHeight="1" x14ac:dyDescent="0.2">
      <c r="A22" s="165" t="s">
        <v>181</v>
      </c>
      <c r="B22" s="166">
        <v>400</v>
      </c>
      <c r="C22" s="166" t="s">
        <v>85</v>
      </c>
      <c r="D22" s="187">
        <v>8.5</v>
      </c>
      <c r="E22" s="188"/>
      <c r="F22" s="193">
        <v>271</v>
      </c>
      <c r="G22" s="194"/>
      <c r="H22" s="121">
        <f t="shared" si="1"/>
        <v>32249</v>
      </c>
      <c r="I22" s="199"/>
      <c r="J22" s="10"/>
    </row>
    <row r="23" spans="1:10" s="7" customFormat="1" ht="12" customHeight="1" x14ac:dyDescent="0.2">
      <c r="A23" s="168" t="s">
        <v>182</v>
      </c>
      <c r="B23" s="169">
        <v>400</v>
      </c>
      <c r="C23" s="169" t="s">
        <v>85</v>
      </c>
      <c r="D23" s="195">
        <v>9</v>
      </c>
      <c r="E23" s="195"/>
      <c r="F23" s="186">
        <v>283</v>
      </c>
      <c r="G23" s="186"/>
      <c r="H23" s="121">
        <f t="shared" si="1"/>
        <v>33677</v>
      </c>
      <c r="I23" s="199"/>
      <c r="J23" s="10"/>
    </row>
    <row r="24" spans="1:10" s="7" customFormat="1" ht="12" customHeight="1" x14ac:dyDescent="0.2">
      <c r="A24" s="168" t="s">
        <v>183</v>
      </c>
      <c r="B24" s="169">
        <v>700</v>
      </c>
      <c r="C24" s="169" t="s">
        <v>89</v>
      </c>
      <c r="D24" s="195">
        <v>8.5</v>
      </c>
      <c r="E24" s="195"/>
      <c r="F24" s="186">
        <v>351</v>
      </c>
      <c r="G24" s="186"/>
      <c r="H24" s="121">
        <f t="shared" si="1"/>
        <v>41769</v>
      </c>
      <c r="I24" s="199"/>
      <c r="J24" s="10"/>
    </row>
    <row r="25" spans="1:10" s="7" customFormat="1" ht="12" customHeight="1" x14ac:dyDescent="0.2">
      <c r="A25" s="168" t="s">
        <v>184</v>
      </c>
      <c r="B25" s="169">
        <v>700</v>
      </c>
      <c r="C25" s="169" t="s">
        <v>89</v>
      </c>
      <c r="D25" s="195">
        <v>9</v>
      </c>
      <c r="E25" s="195"/>
      <c r="F25" s="186">
        <v>366</v>
      </c>
      <c r="G25" s="186"/>
      <c r="H25" s="121">
        <f t="shared" si="1"/>
        <v>43554</v>
      </c>
      <c r="I25" s="199"/>
      <c r="J25" s="10"/>
    </row>
    <row r="26" spans="1:10" s="7" customFormat="1" ht="12" customHeight="1" x14ac:dyDescent="0.2">
      <c r="A26" s="165" t="s">
        <v>185</v>
      </c>
      <c r="B26" s="166">
        <v>1000</v>
      </c>
      <c r="C26" s="166" t="s">
        <v>92</v>
      </c>
      <c r="D26" s="187">
        <v>8.5</v>
      </c>
      <c r="E26" s="188"/>
      <c r="F26" s="193">
        <v>436</v>
      </c>
      <c r="G26" s="194"/>
      <c r="H26" s="121">
        <f t="shared" si="1"/>
        <v>51884</v>
      </c>
      <c r="I26" s="199"/>
      <c r="J26" s="10"/>
    </row>
    <row r="27" spans="1:10" s="7" customFormat="1" ht="12" customHeight="1" x14ac:dyDescent="0.2">
      <c r="A27" s="165" t="s">
        <v>186</v>
      </c>
      <c r="B27" s="166">
        <v>1000</v>
      </c>
      <c r="C27" s="166" t="s">
        <v>92</v>
      </c>
      <c r="D27" s="187">
        <v>9</v>
      </c>
      <c r="E27" s="188"/>
      <c r="F27" s="193">
        <v>456</v>
      </c>
      <c r="G27" s="194"/>
      <c r="H27" s="121">
        <f t="shared" si="1"/>
        <v>54264</v>
      </c>
      <c r="I27" s="199"/>
      <c r="J27" s="10"/>
    </row>
    <row r="28" spans="1:10" s="7" customFormat="1" ht="12" customHeight="1" x14ac:dyDescent="0.2">
      <c r="A28" s="167" t="s">
        <v>187</v>
      </c>
      <c r="B28" s="166">
        <v>1300</v>
      </c>
      <c r="C28" s="166" t="s">
        <v>178</v>
      </c>
      <c r="D28" s="187">
        <v>8.5</v>
      </c>
      <c r="E28" s="188"/>
      <c r="F28" s="193">
        <v>487</v>
      </c>
      <c r="G28" s="194"/>
      <c r="H28" s="121">
        <f t="shared" si="1"/>
        <v>57953</v>
      </c>
      <c r="I28" s="199"/>
      <c r="J28" s="10"/>
    </row>
    <row r="29" spans="1:10" s="7" customFormat="1" ht="12" customHeight="1" x14ac:dyDescent="0.2">
      <c r="A29" s="167" t="s">
        <v>188</v>
      </c>
      <c r="B29" s="166">
        <v>1300</v>
      </c>
      <c r="C29" s="166" t="s">
        <v>178</v>
      </c>
      <c r="D29" s="187">
        <v>9</v>
      </c>
      <c r="E29" s="188"/>
      <c r="F29" s="193">
        <v>507</v>
      </c>
      <c r="G29" s="194"/>
      <c r="H29" s="121">
        <f t="shared" si="1"/>
        <v>60333</v>
      </c>
      <c r="I29" s="200"/>
      <c r="J29" s="10"/>
    </row>
    <row r="30" spans="1:10" s="7" customFormat="1" ht="8.1" customHeight="1" x14ac:dyDescent="0.2">
      <c r="A30" s="74"/>
      <c r="B30" s="52"/>
      <c r="C30" s="52"/>
      <c r="D30" s="75"/>
      <c r="E30" s="75"/>
      <c r="F30" s="53"/>
      <c r="G30" s="53"/>
      <c r="H30" s="73"/>
      <c r="I30" s="73"/>
      <c r="J30" s="76"/>
    </row>
    <row r="31" spans="1:10" s="7" customFormat="1" ht="12" customHeight="1" x14ac:dyDescent="0.2">
      <c r="A31" s="196" t="s">
        <v>798</v>
      </c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s="7" customFormat="1" ht="8.1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1:10" s="71" customFormat="1" ht="23.25" customHeight="1" x14ac:dyDescent="0.25">
      <c r="A33" s="197" t="s">
        <v>130</v>
      </c>
      <c r="B33" s="197"/>
      <c r="C33" s="197"/>
      <c r="D33" s="197"/>
      <c r="E33" s="197"/>
      <c r="F33" s="197"/>
      <c r="G33" s="197"/>
      <c r="H33" s="197"/>
      <c r="I33" s="197"/>
      <c r="J33" s="197"/>
    </row>
    <row r="34" spans="1:10" s="71" customFormat="1" ht="8.1" customHeigh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12" customHeight="1" x14ac:dyDescent="0.2">
      <c r="A35" s="37"/>
      <c r="B35" s="37"/>
      <c r="C35" s="37"/>
      <c r="D35" s="37"/>
      <c r="E35" s="37"/>
      <c r="F35" s="37"/>
      <c r="G35" s="184" t="s">
        <v>40</v>
      </c>
      <c r="H35" s="184"/>
      <c r="I35" s="184"/>
      <c r="J35" s="184"/>
    </row>
    <row r="36" spans="1:10" ht="12" customHeight="1" x14ac:dyDescent="0.2">
      <c r="A36" s="37"/>
      <c r="B36" s="37"/>
      <c r="C36" s="37"/>
      <c r="D36" s="37"/>
      <c r="E36" s="37"/>
      <c r="F36" s="37"/>
      <c r="G36" s="185" t="s">
        <v>39</v>
      </c>
      <c r="H36" s="185"/>
      <c r="I36" s="185"/>
      <c r="J36" s="185"/>
    </row>
  </sheetData>
  <mergeCells count="45">
    <mergeCell ref="A2:J2"/>
    <mergeCell ref="F3:G3"/>
    <mergeCell ref="F4:G4"/>
    <mergeCell ref="D23:E23"/>
    <mergeCell ref="A16:J16"/>
    <mergeCell ref="A17:J17"/>
    <mergeCell ref="F18:G18"/>
    <mergeCell ref="F19:G19"/>
    <mergeCell ref="F5:G5"/>
    <mergeCell ref="F6:G6"/>
    <mergeCell ref="F7:G7"/>
    <mergeCell ref="F11:G11"/>
    <mergeCell ref="F12:G12"/>
    <mergeCell ref="F14:G14"/>
    <mergeCell ref="F8:G8"/>
    <mergeCell ref="I5:I14"/>
    <mergeCell ref="G35:J35"/>
    <mergeCell ref="G36:J36"/>
    <mergeCell ref="A31:J31"/>
    <mergeCell ref="A33:J33"/>
    <mergeCell ref="F20:G20"/>
    <mergeCell ref="F21:G21"/>
    <mergeCell ref="F22:G22"/>
    <mergeCell ref="F26:G26"/>
    <mergeCell ref="F27:G27"/>
    <mergeCell ref="F29:G29"/>
    <mergeCell ref="F23:G23"/>
    <mergeCell ref="F24:G24"/>
    <mergeCell ref="F25:G25"/>
    <mergeCell ref="I20:I29"/>
    <mergeCell ref="F28:G28"/>
    <mergeCell ref="D21:E21"/>
    <mergeCell ref="D27:E27"/>
    <mergeCell ref="D29:E29"/>
    <mergeCell ref="D24:E24"/>
    <mergeCell ref="D25:E25"/>
    <mergeCell ref="D28:E28"/>
    <mergeCell ref="F9:G9"/>
    <mergeCell ref="D20:E20"/>
    <mergeCell ref="D18:E18"/>
    <mergeCell ref="D19:E19"/>
    <mergeCell ref="D26:E26"/>
    <mergeCell ref="D22:E22"/>
    <mergeCell ref="F10:G10"/>
    <mergeCell ref="F13:G13"/>
  </mergeCells>
  <pageMargins left="0.7" right="0.7" top="0.75" bottom="0.75" header="0.3" footer="0.3"/>
  <pageSetup paperSize="9" scale="8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workbookViewId="0">
      <selection activeCell="E37" sqref="E37"/>
    </sheetView>
  </sheetViews>
  <sheetFormatPr defaultColWidth="9.140625" defaultRowHeight="14.25" x14ac:dyDescent="0.2"/>
  <cols>
    <col min="1" max="1" width="12.7109375" style="1" customWidth="1"/>
    <col min="2" max="2" width="5.7109375" style="1" customWidth="1"/>
    <col min="3" max="3" width="7.7109375" style="1" customWidth="1"/>
    <col min="4" max="4" width="10.7109375" style="1" customWidth="1"/>
    <col min="5" max="5" width="8.7109375" style="1" customWidth="1"/>
    <col min="6" max="6" width="8.7109375" style="120" customWidth="1"/>
    <col min="7" max="7" width="9.42578125" style="1" customWidth="1"/>
    <col min="8" max="8" width="8.7109375" style="1" customWidth="1"/>
    <col min="9" max="10" width="11.140625" style="1" customWidth="1"/>
    <col min="11" max="11" width="15" style="1" customWidth="1"/>
    <col min="12" max="12" width="14.7109375" style="1" customWidth="1"/>
    <col min="13" max="17" width="11.7109375" style="1" customWidth="1"/>
    <col min="18" max="16384" width="9.140625" style="1"/>
  </cols>
  <sheetData>
    <row r="1" spans="1:13" ht="20.100000000000001" customHeight="1" x14ac:dyDescent="0.2"/>
    <row r="2" spans="1:13" s="3" customFormat="1" ht="20.100000000000001" customHeight="1" x14ac:dyDescent="0.25">
      <c r="A2" s="204" t="s">
        <v>121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3" ht="45" x14ac:dyDescent="0.2">
      <c r="A3" s="19" t="s">
        <v>23</v>
      </c>
      <c r="B3" s="19" t="s">
        <v>87</v>
      </c>
      <c r="C3" s="19" t="s">
        <v>81</v>
      </c>
      <c r="D3" s="19" t="s">
        <v>58</v>
      </c>
      <c r="E3" s="19" t="s">
        <v>22</v>
      </c>
      <c r="F3" s="123" t="s">
        <v>61</v>
      </c>
      <c r="G3" s="19" t="s">
        <v>315</v>
      </c>
      <c r="H3" s="19" t="s">
        <v>77</v>
      </c>
      <c r="I3" s="19" t="s">
        <v>86</v>
      </c>
      <c r="J3" s="27" t="s">
        <v>63</v>
      </c>
      <c r="K3" s="41"/>
    </row>
    <row r="4" spans="1:13" x14ac:dyDescent="0.2">
      <c r="A4" s="22"/>
      <c r="B4" s="22"/>
      <c r="C4" s="22" t="s">
        <v>82</v>
      </c>
      <c r="D4" s="23" t="s">
        <v>83</v>
      </c>
      <c r="E4" s="23" t="s">
        <v>84</v>
      </c>
      <c r="F4" s="23" t="s">
        <v>84</v>
      </c>
      <c r="G4" s="17"/>
      <c r="H4" s="23" t="s">
        <v>82</v>
      </c>
      <c r="I4" s="17" t="s">
        <v>49</v>
      </c>
      <c r="J4" s="17" t="s">
        <v>49</v>
      </c>
      <c r="K4" s="43"/>
    </row>
    <row r="5" spans="1:13" x14ac:dyDescent="0.2">
      <c r="A5" s="107" t="s">
        <v>80</v>
      </c>
      <c r="B5" s="15"/>
      <c r="C5" s="15">
        <v>300</v>
      </c>
      <c r="D5" s="58" t="s">
        <v>85</v>
      </c>
      <c r="E5" s="39">
        <v>9</v>
      </c>
      <c r="F5" s="39">
        <v>2</v>
      </c>
      <c r="G5" s="32" t="s">
        <v>316</v>
      </c>
      <c r="H5" s="62">
        <v>427</v>
      </c>
      <c r="I5" s="128">
        <f>130*H5</f>
        <v>55510</v>
      </c>
      <c r="J5" s="128">
        <f>H5*160</f>
        <v>68320</v>
      </c>
      <c r="K5" s="5"/>
    </row>
    <row r="6" spans="1:13" x14ac:dyDescent="0.2">
      <c r="A6" s="107" t="s">
        <v>93</v>
      </c>
      <c r="B6" s="15" t="s">
        <v>94</v>
      </c>
      <c r="C6" s="15">
        <v>400</v>
      </c>
      <c r="D6" s="58" t="s">
        <v>85</v>
      </c>
      <c r="E6" s="39">
        <v>9</v>
      </c>
      <c r="F6" s="39">
        <v>2</v>
      </c>
      <c r="G6" s="32" t="s">
        <v>316</v>
      </c>
      <c r="H6" s="62">
        <v>598</v>
      </c>
      <c r="I6" s="128">
        <f t="shared" ref="I6:I28" si="0">130*H6</f>
        <v>77740</v>
      </c>
      <c r="J6" s="128">
        <f t="shared" ref="J6:J17" si="1">H6*160</f>
        <v>95680</v>
      </c>
      <c r="K6" s="5"/>
      <c r="L6" s="120"/>
      <c r="M6" s="120"/>
    </row>
    <row r="7" spans="1:13" x14ac:dyDescent="0.2">
      <c r="A7" s="107" t="s">
        <v>88</v>
      </c>
      <c r="B7" s="15"/>
      <c r="C7" s="15">
        <v>700</v>
      </c>
      <c r="D7" s="58" t="s">
        <v>89</v>
      </c>
      <c r="E7" s="39">
        <v>9</v>
      </c>
      <c r="F7" s="39">
        <v>2</v>
      </c>
      <c r="G7" s="32" t="s">
        <v>317</v>
      </c>
      <c r="H7" s="62">
        <v>611</v>
      </c>
      <c r="I7" s="128">
        <f t="shared" si="0"/>
        <v>79430</v>
      </c>
      <c r="J7" s="128">
        <f t="shared" si="1"/>
        <v>97760</v>
      </c>
      <c r="K7" s="5"/>
      <c r="L7" s="120"/>
      <c r="M7" s="120"/>
    </row>
    <row r="8" spans="1:13" x14ac:dyDescent="0.2">
      <c r="A8" s="107" t="s">
        <v>90</v>
      </c>
      <c r="B8" s="15"/>
      <c r="C8" s="15">
        <v>700</v>
      </c>
      <c r="D8" s="58" t="s">
        <v>89</v>
      </c>
      <c r="E8" s="39">
        <v>9</v>
      </c>
      <c r="F8" s="39">
        <v>2</v>
      </c>
      <c r="G8" s="32" t="s">
        <v>317</v>
      </c>
      <c r="H8" s="62">
        <v>611</v>
      </c>
      <c r="I8" s="128">
        <f t="shared" si="0"/>
        <v>79430</v>
      </c>
      <c r="J8" s="128">
        <f t="shared" si="1"/>
        <v>97760</v>
      </c>
      <c r="K8" s="5"/>
      <c r="L8" s="120"/>
      <c r="M8" s="120"/>
    </row>
    <row r="9" spans="1:13" x14ac:dyDescent="0.2">
      <c r="A9" s="107" t="s">
        <v>95</v>
      </c>
      <c r="B9" s="15" t="s">
        <v>94</v>
      </c>
      <c r="C9" s="15">
        <v>800</v>
      </c>
      <c r="D9" s="58" t="s">
        <v>89</v>
      </c>
      <c r="E9" s="39">
        <v>9</v>
      </c>
      <c r="F9" s="39">
        <v>2</v>
      </c>
      <c r="G9" s="32" t="s">
        <v>317</v>
      </c>
      <c r="H9" s="62">
        <v>836</v>
      </c>
      <c r="I9" s="128">
        <f t="shared" si="0"/>
        <v>108680</v>
      </c>
      <c r="J9" s="128">
        <f t="shared" si="1"/>
        <v>133760</v>
      </c>
      <c r="K9" s="5"/>
      <c r="L9" s="120"/>
      <c r="M9" s="120"/>
    </row>
    <row r="10" spans="1:13" x14ac:dyDescent="0.2">
      <c r="A10" s="107" t="s">
        <v>96</v>
      </c>
      <c r="B10" s="15" t="s">
        <v>94</v>
      </c>
      <c r="C10" s="15">
        <v>800</v>
      </c>
      <c r="D10" s="58" t="s">
        <v>89</v>
      </c>
      <c r="E10" s="39">
        <v>9</v>
      </c>
      <c r="F10" s="39">
        <v>2</v>
      </c>
      <c r="G10" s="32" t="s">
        <v>317</v>
      </c>
      <c r="H10" s="62">
        <v>836</v>
      </c>
      <c r="I10" s="128">
        <f t="shared" si="0"/>
        <v>108680</v>
      </c>
      <c r="J10" s="128">
        <f t="shared" si="1"/>
        <v>133760</v>
      </c>
      <c r="K10" s="5"/>
      <c r="L10" s="120"/>
      <c r="M10" s="120"/>
    </row>
    <row r="11" spans="1:13" x14ac:dyDescent="0.2">
      <c r="A11" s="107" t="s">
        <v>91</v>
      </c>
      <c r="B11" s="15"/>
      <c r="C11" s="15">
        <v>900</v>
      </c>
      <c r="D11" s="58" t="s">
        <v>92</v>
      </c>
      <c r="E11" s="39">
        <v>9</v>
      </c>
      <c r="F11" s="39">
        <v>2</v>
      </c>
      <c r="G11" s="32" t="s">
        <v>318</v>
      </c>
      <c r="H11" s="62">
        <v>745</v>
      </c>
      <c r="I11" s="128">
        <f t="shared" si="0"/>
        <v>96850</v>
      </c>
      <c r="J11" s="128">
        <f t="shared" si="1"/>
        <v>119200</v>
      </c>
      <c r="K11" s="5"/>
      <c r="L11" s="120"/>
      <c r="M11" s="120"/>
    </row>
    <row r="12" spans="1:13" x14ac:dyDescent="0.2">
      <c r="A12" s="107" t="s">
        <v>119</v>
      </c>
      <c r="B12" s="15"/>
      <c r="C12" s="15">
        <v>900</v>
      </c>
      <c r="D12" s="58" t="s">
        <v>92</v>
      </c>
      <c r="E12" s="60">
        <v>9</v>
      </c>
      <c r="F12" s="60">
        <v>2</v>
      </c>
      <c r="G12" s="61" t="s">
        <v>318</v>
      </c>
      <c r="H12" s="65">
        <v>745</v>
      </c>
      <c r="I12" s="128">
        <f t="shared" si="0"/>
        <v>96850</v>
      </c>
      <c r="J12" s="128">
        <f t="shared" si="1"/>
        <v>119200</v>
      </c>
      <c r="K12" s="5"/>
      <c r="L12" s="120"/>
      <c r="M12" s="120"/>
    </row>
    <row r="13" spans="1:13" ht="14.25" customHeight="1" x14ac:dyDescent="0.2">
      <c r="A13" s="107" t="s">
        <v>97</v>
      </c>
      <c r="B13" s="15" t="s">
        <v>94</v>
      </c>
      <c r="C13" s="15">
        <v>1000</v>
      </c>
      <c r="D13" s="58" t="s">
        <v>98</v>
      </c>
      <c r="E13" s="60">
        <v>9</v>
      </c>
      <c r="F13" s="60">
        <v>2</v>
      </c>
      <c r="G13" s="61" t="s">
        <v>316</v>
      </c>
      <c r="H13" s="65">
        <v>1200</v>
      </c>
      <c r="I13" s="128">
        <f t="shared" si="0"/>
        <v>156000</v>
      </c>
      <c r="J13" s="128">
        <f t="shared" si="1"/>
        <v>192000</v>
      </c>
      <c r="K13" s="5"/>
      <c r="L13" s="120"/>
      <c r="M13" s="120"/>
    </row>
    <row r="14" spans="1:13" ht="14.25" customHeight="1" x14ac:dyDescent="0.2">
      <c r="A14" s="107" t="s">
        <v>99</v>
      </c>
      <c r="B14" s="15" t="s">
        <v>94</v>
      </c>
      <c r="C14" s="15">
        <v>1100</v>
      </c>
      <c r="D14" s="58" t="s">
        <v>100</v>
      </c>
      <c r="E14" s="60">
        <v>9</v>
      </c>
      <c r="F14" s="60">
        <v>2</v>
      </c>
      <c r="G14" s="61" t="s">
        <v>317</v>
      </c>
      <c r="H14" s="65">
        <v>1241</v>
      </c>
      <c r="I14" s="128">
        <f t="shared" si="0"/>
        <v>161330</v>
      </c>
      <c r="J14" s="128">
        <f t="shared" si="1"/>
        <v>198560</v>
      </c>
      <c r="K14" s="5"/>
      <c r="L14" s="120"/>
      <c r="M14" s="120"/>
    </row>
    <row r="15" spans="1:13" x14ac:dyDescent="0.2">
      <c r="A15" s="107" t="s">
        <v>101</v>
      </c>
      <c r="B15" s="15" t="s">
        <v>94</v>
      </c>
      <c r="C15" s="15">
        <v>1500</v>
      </c>
      <c r="D15" s="58" t="s">
        <v>92</v>
      </c>
      <c r="E15" s="60">
        <v>9</v>
      </c>
      <c r="F15" s="60">
        <v>2</v>
      </c>
      <c r="G15" s="61" t="s">
        <v>318</v>
      </c>
      <c r="H15" s="65">
        <v>1043</v>
      </c>
      <c r="I15" s="128">
        <f t="shared" si="0"/>
        <v>135590</v>
      </c>
      <c r="J15" s="128">
        <f t="shared" si="1"/>
        <v>166880</v>
      </c>
      <c r="K15" s="5"/>
      <c r="L15" s="120"/>
      <c r="M15" s="120"/>
    </row>
    <row r="16" spans="1:13" x14ac:dyDescent="0.2">
      <c r="A16" s="107" t="s">
        <v>120</v>
      </c>
      <c r="B16" s="15" t="s">
        <v>94</v>
      </c>
      <c r="C16" s="15">
        <v>1500</v>
      </c>
      <c r="D16" s="58" t="s">
        <v>92</v>
      </c>
      <c r="E16" s="60">
        <v>9</v>
      </c>
      <c r="F16" s="60">
        <v>2</v>
      </c>
      <c r="G16" s="61" t="s">
        <v>318</v>
      </c>
      <c r="H16" s="65">
        <v>1043</v>
      </c>
      <c r="I16" s="128">
        <f t="shared" si="0"/>
        <v>135590</v>
      </c>
      <c r="J16" s="128">
        <f t="shared" si="1"/>
        <v>166880</v>
      </c>
      <c r="K16" s="5"/>
      <c r="L16" s="120"/>
      <c r="M16" s="120"/>
    </row>
    <row r="17" spans="1:13" ht="14.25" customHeight="1" x14ac:dyDescent="0.2">
      <c r="A17" s="107" t="s">
        <v>102</v>
      </c>
      <c r="B17" s="15" t="s">
        <v>94</v>
      </c>
      <c r="C17" s="15">
        <v>2100</v>
      </c>
      <c r="D17" s="58" t="s">
        <v>103</v>
      </c>
      <c r="E17" s="60">
        <v>9</v>
      </c>
      <c r="F17" s="60">
        <v>2</v>
      </c>
      <c r="G17" s="61" t="s">
        <v>317</v>
      </c>
      <c r="H17" s="65">
        <v>1590</v>
      </c>
      <c r="I17" s="128">
        <f t="shared" si="0"/>
        <v>206700</v>
      </c>
      <c r="J17" s="128">
        <f t="shared" si="1"/>
        <v>254400</v>
      </c>
      <c r="K17" s="5"/>
      <c r="L17" s="120"/>
      <c r="M17" s="120"/>
    </row>
    <row r="18" spans="1:13" x14ac:dyDescent="0.2">
      <c r="A18" s="107" t="s">
        <v>104</v>
      </c>
      <c r="B18" s="15"/>
      <c r="C18" s="15">
        <v>400</v>
      </c>
      <c r="D18" s="58" t="s">
        <v>89</v>
      </c>
      <c r="E18" s="60">
        <v>11</v>
      </c>
      <c r="F18" s="60">
        <v>3</v>
      </c>
      <c r="G18" s="61" t="s">
        <v>317</v>
      </c>
      <c r="H18" s="65">
        <v>610</v>
      </c>
      <c r="I18" s="128">
        <f t="shared" si="0"/>
        <v>79300</v>
      </c>
      <c r="J18" s="130" t="s">
        <v>113</v>
      </c>
      <c r="K18" s="5"/>
      <c r="M18" s="120"/>
    </row>
    <row r="19" spans="1:13" x14ac:dyDescent="0.2">
      <c r="A19" s="107" t="s">
        <v>105</v>
      </c>
      <c r="B19" s="15" t="s">
        <v>94</v>
      </c>
      <c r="C19" s="15">
        <v>600</v>
      </c>
      <c r="D19" s="58" t="s">
        <v>89</v>
      </c>
      <c r="E19" s="60">
        <v>11</v>
      </c>
      <c r="F19" s="60">
        <v>3</v>
      </c>
      <c r="G19" s="61" t="s">
        <v>317</v>
      </c>
      <c r="H19" s="65">
        <v>1107</v>
      </c>
      <c r="I19" s="128">
        <f t="shared" si="0"/>
        <v>143910</v>
      </c>
      <c r="J19" s="130" t="s">
        <v>113</v>
      </c>
      <c r="K19" s="5"/>
      <c r="M19" s="120"/>
    </row>
    <row r="20" spans="1:13" x14ac:dyDescent="0.2">
      <c r="A20" s="107" t="s">
        <v>106</v>
      </c>
      <c r="B20" s="15" t="s">
        <v>94</v>
      </c>
      <c r="C20" s="15">
        <v>1000</v>
      </c>
      <c r="D20" s="64" t="s">
        <v>92</v>
      </c>
      <c r="E20" s="60">
        <v>11</v>
      </c>
      <c r="F20" s="60">
        <v>3</v>
      </c>
      <c r="G20" s="61" t="s">
        <v>318</v>
      </c>
      <c r="H20" s="61">
        <v>1400</v>
      </c>
      <c r="I20" s="128">
        <f t="shared" si="0"/>
        <v>182000</v>
      </c>
      <c r="J20" s="130" t="s">
        <v>113</v>
      </c>
      <c r="K20" s="5"/>
      <c r="M20" s="120"/>
    </row>
    <row r="21" spans="1:13" ht="14.25" customHeight="1" x14ac:dyDescent="0.2">
      <c r="A21" s="107" t="s">
        <v>107</v>
      </c>
      <c r="B21" s="15" t="s">
        <v>94</v>
      </c>
      <c r="C21" s="15">
        <v>1300</v>
      </c>
      <c r="D21" s="64" t="s">
        <v>103</v>
      </c>
      <c r="E21" s="39">
        <v>11</v>
      </c>
      <c r="F21" s="39">
        <v>3</v>
      </c>
      <c r="G21" s="32" t="s">
        <v>317</v>
      </c>
      <c r="H21" s="32">
        <v>2061</v>
      </c>
      <c r="I21" s="128">
        <f t="shared" si="0"/>
        <v>267930</v>
      </c>
      <c r="J21" s="130" t="s">
        <v>113</v>
      </c>
      <c r="K21" s="5"/>
      <c r="M21" s="120"/>
    </row>
    <row r="22" spans="1:13" x14ac:dyDescent="0.2">
      <c r="A22" s="107" t="s">
        <v>108</v>
      </c>
      <c r="B22" s="15"/>
      <c r="C22" s="15">
        <v>1400</v>
      </c>
      <c r="D22" s="64" t="s">
        <v>109</v>
      </c>
      <c r="E22" s="39">
        <v>11</v>
      </c>
      <c r="F22" s="39">
        <v>3</v>
      </c>
      <c r="G22" s="32" t="s">
        <v>319</v>
      </c>
      <c r="H22" s="32">
        <v>1230</v>
      </c>
      <c r="I22" s="128">
        <f t="shared" si="0"/>
        <v>159900</v>
      </c>
      <c r="J22" s="130" t="s">
        <v>113</v>
      </c>
      <c r="K22" s="5"/>
      <c r="M22" s="120"/>
    </row>
    <row r="23" spans="1:13" x14ac:dyDescent="0.2">
      <c r="A23" s="107" t="s">
        <v>110</v>
      </c>
      <c r="B23" s="15" t="s">
        <v>94</v>
      </c>
      <c r="C23" s="15">
        <v>1800</v>
      </c>
      <c r="D23" s="64" t="s">
        <v>109</v>
      </c>
      <c r="E23" s="39">
        <v>11</v>
      </c>
      <c r="F23" s="39">
        <v>3</v>
      </c>
      <c r="G23" s="32" t="s">
        <v>319</v>
      </c>
      <c r="H23" s="32">
        <v>1851</v>
      </c>
      <c r="I23" s="128">
        <f t="shared" si="0"/>
        <v>240630</v>
      </c>
      <c r="J23" s="130" t="s">
        <v>113</v>
      </c>
      <c r="K23" s="5"/>
      <c r="M23" s="120"/>
    </row>
    <row r="24" spans="1:13" ht="14.25" customHeight="1" x14ac:dyDescent="0.2">
      <c r="A24" s="107" t="s">
        <v>111</v>
      </c>
      <c r="B24" s="15" t="s">
        <v>94</v>
      </c>
      <c r="C24" s="15">
        <v>2700</v>
      </c>
      <c r="D24" s="64" t="s">
        <v>112</v>
      </c>
      <c r="E24" s="39">
        <v>11</v>
      </c>
      <c r="F24" s="39">
        <v>3</v>
      </c>
      <c r="G24" s="32" t="s">
        <v>317</v>
      </c>
      <c r="H24" s="32">
        <v>2585</v>
      </c>
      <c r="I24" s="128">
        <f t="shared" si="0"/>
        <v>336050</v>
      </c>
      <c r="J24" s="130" t="s">
        <v>113</v>
      </c>
      <c r="K24" s="5"/>
      <c r="M24" s="120"/>
    </row>
    <row r="25" spans="1:13" ht="14.25" customHeight="1" x14ac:dyDescent="0.2">
      <c r="A25" s="107" t="s">
        <v>115</v>
      </c>
      <c r="B25" s="15" t="s">
        <v>94</v>
      </c>
      <c r="C25" s="15">
        <v>1000</v>
      </c>
      <c r="D25" s="64" t="s">
        <v>103</v>
      </c>
      <c r="E25" s="39">
        <v>13</v>
      </c>
      <c r="F25" s="39">
        <v>3</v>
      </c>
      <c r="G25" s="32" t="s">
        <v>319</v>
      </c>
      <c r="H25" s="32">
        <v>2285</v>
      </c>
      <c r="I25" s="128">
        <f t="shared" si="0"/>
        <v>297050</v>
      </c>
      <c r="J25" s="130" t="s">
        <v>113</v>
      </c>
      <c r="K25" s="5"/>
      <c r="M25" s="120"/>
    </row>
    <row r="26" spans="1:13" ht="14.25" customHeight="1" x14ac:dyDescent="0.2">
      <c r="A26" s="107" t="s">
        <v>114</v>
      </c>
      <c r="B26" s="15"/>
      <c r="C26" s="15">
        <v>1100</v>
      </c>
      <c r="D26" s="64" t="s">
        <v>109</v>
      </c>
      <c r="E26" s="39">
        <v>13</v>
      </c>
      <c r="F26" s="39">
        <v>3</v>
      </c>
      <c r="G26" s="32" t="s">
        <v>319</v>
      </c>
      <c r="H26" s="32">
        <v>1370</v>
      </c>
      <c r="I26" s="128">
        <f t="shared" si="0"/>
        <v>178100</v>
      </c>
      <c r="J26" s="130" t="s">
        <v>113</v>
      </c>
      <c r="K26" s="5"/>
      <c r="M26" s="120"/>
    </row>
    <row r="27" spans="1:13" x14ac:dyDescent="0.2">
      <c r="A27" s="107" t="s">
        <v>116</v>
      </c>
      <c r="B27" s="15" t="s">
        <v>94</v>
      </c>
      <c r="C27" s="15">
        <v>1500</v>
      </c>
      <c r="D27" s="64" t="s">
        <v>109</v>
      </c>
      <c r="E27" s="39">
        <v>13</v>
      </c>
      <c r="F27" s="39">
        <v>3</v>
      </c>
      <c r="G27" s="32" t="s">
        <v>319</v>
      </c>
      <c r="H27" s="32">
        <v>2033</v>
      </c>
      <c r="I27" s="128">
        <f t="shared" si="0"/>
        <v>264290</v>
      </c>
      <c r="J27" s="130" t="s">
        <v>113</v>
      </c>
      <c r="K27" s="5"/>
      <c r="M27" s="120"/>
    </row>
    <row r="28" spans="1:13" ht="14.25" customHeight="1" x14ac:dyDescent="0.2">
      <c r="A28" s="107" t="s">
        <v>117</v>
      </c>
      <c r="B28" s="15" t="s">
        <v>94</v>
      </c>
      <c r="C28" s="15">
        <v>1900</v>
      </c>
      <c r="D28" s="64" t="s">
        <v>118</v>
      </c>
      <c r="E28" s="39">
        <v>13</v>
      </c>
      <c r="F28" s="39">
        <v>3</v>
      </c>
      <c r="G28" s="32" t="s">
        <v>317</v>
      </c>
      <c r="H28" s="32">
        <v>2997</v>
      </c>
      <c r="I28" s="128">
        <f t="shared" si="0"/>
        <v>389610</v>
      </c>
      <c r="J28" s="130" t="s">
        <v>113</v>
      </c>
      <c r="K28" s="45"/>
      <c r="M28" s="120"/>
    </row>
    <row r="30" spans="1:13" s="8" customFormat="1" ht="11.25" x14ac:dyDescent="0.2">
      <c r="H30" s="16" t="s">
        <v>40</v>
      </c>
      <c r="I30" s="30"/>
      <c r="J30" s="30"/>
      <c r="K30" s="30"/>
    </row>
    <row r="31" spans="1:13" s="8" customFormat="1" ht="11.25" x14ac:dyDescent="0.2">
      <c r="H31" s="185" t="s">
        <v>39</v>
      </c>
      <c r="I31" s="185"/>
      <c r="J31" s="185"/>
      <c r="K31" s="185"/>
    </row>
  </sheetData>
  <mergeCells count="2">
    <mergeCell ref="H31:K31"/>
    <mergeCell ref="A2:K2"/>
  </mergeCells>
  <pageMargins left="0.23622047244094491" right="0.23622047244094491" top="0.74803149606299213" bottom="0.74803149606299213" header="0.31496062992125984" footer="0.31496062992125984"/>
  <pageSetup paperSize="9" scale="9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3"/>
  <sheetViews>
    <sheetView workbookViewId="0">
      <selection activeCell="M22" sqref="M22"/>
    </sheetView>
  </sheetViews>
  <sheetFormatPr defaultColWidth="9.140625" defaultRowHeight="14.25" x14ac:dyDescent="0.2"/>
  <cols>
    <col min="1" max="1" width="18.42578125" style="120" customWidth="1"/>
    <col min="2" max="2" width="7.7109375" style="120" customWidth="1"/>
    <col min="3" max="3" width="10.7109375" style="120" customWidth="1"/>
    <col min="4" max="4" width="8.7109375" style="120" customWidth="1"/>
    <col min="5" max="5" width="8.7109375" style="89" customWidth="1"/>
    <col min="6" max="6" width="9.5703125" style="120" customWidth="1"/>
    <col min="7" max="7" width="11.140625" style="120" customWidth="1"/>
    <col min="8" max="9" width="13.28515625" style="89" customWidth="1"/>
    <col min="10" max="13" width="11.7109375" style="120" customWidth="1"/>
    <col min="14" max="16384" width="9.140625" style="120"/>
  </cols>
  <sheetData>
    <row r="1" spans="1:9" ht="20.100000000000001" customHeight="1" x14ac:dyDescent="0.2"/>
    <row r="2" spans="1:9" s="3" customFormat="1" ht="20.100000000000001" customHeight="1" x14ac:dyDescent="0.25">
      <c r="A2" s="207" t="s">
        <v>381</v>
      </c>
      <c r="B2" s="207"/>
      <c r="C2" s="207"/>
      <c r="D2" s="207"/>
      <c r="E2" s="207"/>
      <c r="F2" s="207"/>
      <c r="G2" s="207"/>
      <c r="H2" s="207"/>
      <c r="I2" s="207"/>
    </row>
    <row r="3" spans="1:9" ht="33.75" x14ac:dyDescent="0.2">
      <c r="A3" s="148" t="s">
        <v>23</v>
      </c>
      <c r="B3" s="148" t="s">
        <v>81</v>
      </c>
      <c r="C3" s="148" t="s">
        <v>58</v>
      </c>
      <c r="D3" s="148" t="s">
        <v>22</v>
      </c>
      <c r="E3" s="148" t="s">
        <v>61</v>
      </c>
      <c r="F3" s="205" t="s">
        <v>315</v>
      </c>
      <c r="G3" s="148" t="s">
        <v>77</v>
      </c>
      <c r="H3" s="148" t="s">
        <v>63</v>
      </c>
      <c r="I3" s="27"/>
    </row>
    <row r="4" spans="1:9" x14ac:dyDescent="0.2">
      <c r="A4" s="22"/>
      <c r="B4" s="22" t="s">
        <v>82</v>
      </c>
      <c r="C4" s="23" t="s">
        <v>83</v>
      </c>
      <c r="D4" s="23" t="s">
        <v>123</v>
      </c>
      <c r="E4" s="23" t="s">
        <v>66</v>
      </c>
      <c r="F4" s="206"/>
      <c r="G4" s="23" t="s">
        <v>82</v>
      </c>
      <c r="H4" s="17" t="s">
        <v>49</v>
      </c>
      <c r="I4" s="17"/>
    </row>
    <row r="5" spans="1:9" ht="15" x14ac:dyDescent="0.2">
      <c r="A5" s="157" t="s">
        <v>544</v>
      </c>
      <c r="B5" s="158">
        <v>300</v>
      </c>
      <c r="C5" s="58" t="s">
        <v>85</v>
      </c>
      <c r="D5" s="159">
        <v>9</v>
      </c>
      <c r="E5" s="159">
        <v>2</v>
      </c>
      <c r="F5" s="146" t="s">
        <v>316</v>
      </c>
      <c r="G5" s="149">
        <v>430</v>
      </c>
      <c r="H5" s="128">
        <f>G5*120</f>
        <v>51600</v>
      </c>
      <c r="I5" s="128"/>
    </row>
    <row r="6" spans="1:9" ht="15" x14ac:dyDescent="0.2">
      <c r="A6" s="157" t="s">
        <v>545</v>
      </c>
      <c r="B6" s="158">
        <v>300</v>
      </c>
      <c r="C6" s="58" t="s">
        <v>85</v>
      </c>
      <c r="D6" s="159">
        <v>9</v>
      </c>
      <c r="E6" s="159">
        <v>2.5</v>
      </c>
      <c r="F6" s="146" t="s">
        <v>316</v>
      </c>
      <c r="G6" s="149">
        <v>460</v>
      </c>
      <c r="H6" s="128">
        <f t="shared" ref="H6:H56" si="0">G6*120</f>
        <v>55200</v>
      </c>
      <c r="I6" s="128"/>
    </row>
    <row r="7" spans="1:9" ht="15" x14ac:dyDescent="0.2">
      <c r="A7" s="157" t="s">
        <v>546</v>
      </c>
      <c r="B7" s="158">
        <v>300</v>
      </c>
      <c r="C7" s="58" t="s">
        <v>377</v>
      </c>
      <c r="D7" s="159">
        <v>9</v>
      </c>
      <c r="E7" s="159">
        <v>3</v>
      </c>
      <c r="F7" s="146" t="s">
        <v>316</v>
      </c>
      <c r="G7" s="149">
        <v>490</v>
      </c>
      <c r="H7" s="128">
        <f t="shared" si="0"/>
        <v>58800</v>
      </c>
      <c r="I7" s="128"/>
    </row>
    <row r="8" spans="1:9" ht="15" x14ac:dyDescent="0.2">
      <c r="A8" s="157" t="s">
        <v>547</v>
      </c>
      <c r="B8" s="158">
        <v>300</v>
      </c>
      <c r="C8" s="58" t="s">
        <v>377</v>
      </c>
      <c r="D8" s="159">
        <v>10</v>
      </c>
      <c r="E8" s="159">
        <v>2</v>
      </c>
      <c r="F8" s="146" t="s">
        <v>316</v>
      </c>
      <c r="G8" s="149">
        <v>490</v>
      </c>
      <c r="H8" s="128">
        <f t="shared" si="0"/>
        <v>58800</v>
      </c>
      <c r="I8" s="128"/>
    </row>
    <row r="9" spans="1:9" ht="15" x14ac:dyDescent="0.2">
      <c r="A9" s="157" t="s">
        <v>548</v>
      </c>
      <c r="B9" s="158">
        <v>400</v>
      </c>
      <c r="C9" s="58" t="s">
        <v>377</v>
      </c>
      <c r="D9" s="159">
        <v>9</v>
      </c>
      <c r="E9" s="159">
        <v>2</v>
      </c>
      <c r="F9" s="146" t="s">
        <v>316</v>
      </c>
      <c r="G9" s="149">
        <v>470</v>
      </c>
      <c r="H9" s="128">
        <f t="shared" si="0"/>
        <v>56400</v>
      </c>
      <c r="I9" s="128"/>
    </row>
    <row r="10" spans="1:9" ht="15" x14ac:dyDescent="0.2">
      <c r="A10" s="157" t="s">
        <v>549</v>
      </c>
      <c r="B10" s="158">
        <v>400</v>
      </c>
      <c r="C10" s="58" t="s">
        <v>377</v>
      </c>
      <c r="D10" s="159">
        <v>9</v>
      </c>
      <c r="E10" s="159">
        <v>2.5</v>
      </c>
      <c r="F10" s="146" t="s">
        <v>316</v>
      </c>
      <c r="G10" s="149">
        <v>480</v>
      </c>
      <c r="H10" s="128">
        <f t="shared" si="0"/>
        <v>57600</v>
      </c>
      <c r="I10" s="128"/>
    </row>
    <row r="11" spans="1:9" ht="15" x14ac:dyDescent="0.2">
      <c r="A11" s="157" t="s">
        <v>550</v>
      </c>
      <c r="B11" s="158">
        <v>400</v>
      </c>
      <c r="C11" s="58" t="s">
        <v>377</v>
      </c>
      <c r="D11" s="159">
        <v>9</v>
      </c>
      <c r="E11" s="159">
        <v>3</v>
      </c>
      <c r="F11" s="146" t="s">
        <v>316</v>
      </c>
      <c r="G11" s="149">
        <v>490</v>
      </c>
      <c r="H11" s="128">
        <f t="shared" si="0"/>
        <v>58800</v>
      </c>
      <c r="I11" s="128"/>
    </row>
    <row r="12" spans="1:9" ht="15" x14ac:dyDescent="0.2">
      <c r="A12" s="157" t="s">
        <v>551</v>
      </c>
      <c r="B12" s="158">
        <v>400</v>
      </c>
      <c r="C12" s="58" t="s">
        <v>377</v>
      </c>
      <c r="D12" s="159">
        <v>10</v>
      </c>
      <c r="E12" s="159">
        <v>2</v>
      </c>
      <c r="F12" s="146" t="s">
        <v>316</v>
      </c>
      <c r="G12" s="149">
        <v>545</v>
      </c>
      <c r="H12" s="128">
        <f t="shared" si="0"/>
        <v>65400</v>
      </c>
      <c r="I12" s="129"/>
    </row>
    <row r="13" spans="1:9" ht="15" x14ac:dyDescent="0.2">
      <c r="A13" s="157" t="s">
        <v>552</v>
      </c>
      <c r="B13" s="158">
        <v>700</v>
      </c>
      <c r="C13" s="58" t="s">
        <v>378</v>
      </c>
      <c r="D13" s="159">
        <v>9</v>
      </c>
      <c r="E13" s="159">
        <v>2</v>
      </c>
      <c r="F13" s="146" t="s">
        <v>317</v>
      </c>
      <c r="G13" s="149">
        <v>630</v>
      </c>
      <c r="H13" s="128">
        <f t="shared" si="0"/>
        <v>75600</v>
      </c>
      <c r="I13" s="129"/>
    </row>
    <row r="14" spans="1:9" ht="15" x14ac:dyDescent="0.2">
      <c r="A14" s="157" t="s">
        <v>553</v>
      </c>
      <c r="B14" s="158">
        <v>700</v>
      </c>
      <c r="C14" s="58" t="s">
        <v>378</v>
      </c>
      <c r="D14" s="159">
        <v>9</v>
      </c>
      <c r="E14" s="159">
        <v>2.5</v>
      </c>
      <c r="F14" s="146" t="s">
        <v>317</v>
      </c>
      <c r="G14" s="149">
        <v>650</v>
      </c>
      <c r="H14" s="128">
        <f t="shared" si="0"/>
        <v>78000</v>
      </c>
      <c r="I14" s="129"/>
    </row>
    <row r="15" spans="1:9" ht="15" x14ac:dyDescent="0.2">
      <c r="A15" s="157" t="s">
        <v>554</v>
      </c>
      <c r="B15" s="158">
        <v>700</v>
      </c>
      <c r="C15" s="58" t="s">
        <v>378</v>
      </c>
      <c r="D15" s="159">
        <v>9</v>
      </c>
      <c r="E15" s="159">
        <v>3</v>
      </c>
      <c r="F15" s="146" t="s">
        <v>317</v>
      </c>
      <c r="G15" s="149">
        <v>665</v>
      </c>
      <c r="H15" s="128">
        <f t="shared" si="0"/>
        <v>79800</v>
      </c>
      <c r="I15" s="129"/>
    </row>
    <row r="16" spans="1:9" ht="15" x14ac:dyDescent="0.2">
      <c r="A16" s="157" t="s">
        <v>555</v>
      </c>
      <c r="B16" s="158">
        <v>700</v>
      </c>
      <c r="C16" s="58" t="s">
        <v>378</v>
      </c>
      <c r="D16" s="159">
        <v>10</v>
      </c>
      <c r="E16" s="159">
        <v>2</v>
      </c>
      <c r="F16" s="146" t="s">
        <v>317</v>
      </c>
      <c r="G16" s="149">
        <v>665</v>
      </c>
      <c r="H16" s="128">
        <f t="shared" si="0"/>
        <v>79800</v>
      </c>
      <c r="I16" s="129"/>
    </row>
    <row r="17" spans="1:9" ht="15" x14ac:dyDescent="0.2">
      <c r="A17" s="157" t="s">
        <v>556</v>
      </c>
      <c r="B17" s="158">
        <v>900</v>
      </c>
      <c r="C17" s="58" t="s">
        <v>378</v>
      </c>
      <c r="D17" s="159">
        <v>9</v>
      </c>
      <c r="E17" s="159">
        <v>2</v>
      </c>
      <c r="F17" s="146" t="s">
        <v>317</v>
      </c>
      <c r="G17" s="149">
        <v>630</v>
      </c>
      <c r="H17" s="128">
        <f t="shared" si="0"/>
        <v>75600</v>
      </c>
      <c r="I17" s="129"/>
    </row>
    <row r="18" spans="1:9" ht="15" x14ac:dyDescent="0.2">
      <c r="A18" s="157" t="s">
        <v>557</v>
      </c>
      <c r="B18" s="158">
        <v>900</v>
      </c>
      <c r="C18" s="58" t="s">
        <v>378</v>
      </c>
      <c r="D18" s="159">
        <v>9</v>
      </c>
      <c r="E18" s="159">
        <v>2.5</v>
      </c>
      <c r="F18" s="146" t="s">
        <v>317</v>
      </c>
      <c r="G18" s="149">
        <v>650</v>
      </c>
      <c r="H18" s="128">
        <f t="shared" si="0"/>
        <v>78000</v>
      </c>
      <c r="I18" s="129"/>
    </row>
    <row r="19" spans="1:9" ht="15" x14ac:dyDescent="0.2">
      <c r="A19" s="157" t="s">
        <v>558</v>
      </c>
      <c r="B19" s="158">
        <v>900</v>
      </c>
      <c r="C19" s="58" t="s">
        <v>378</v>
      </c>
      <c r="D19" s="159">
        <v>9</v>
      </c>
      <c r="E19" s="159">
        <v>3</v>
      </c>
      <c r="F19" s="146" t="s">
        <v>317</v>
      </c>
      <c r="G19" s="149">
        <v>715</v>
      </c>
      <c r="H19" s="128">
        <f t="shared" si="0"/>
        <v>85800</v>
      </c>
      <c r="I19" s="129"/>
    </row>
    <row r="20" spans="1:9" ht="15" x14ac:dyDescent="0.2">
      <c r="A20" s="157" t="s">
        <v>559</v>
      </c>
      <c r="B20" s="158">
        <v>900</v>
      </c>
      <c r="C20" s="58" t="s">
        <v>379</v>
      </c>
      <c r="D20" s="159">
        <v>10</v>
      </c>
      <c r="E20" s="159">
        <v>2</v>
      </c>
      <c r="F20" s="146" t="s">
        <v>317</v>
      </c>
      <c r="G20" s="149">
        <v>820</v>
      </c>
      <c r="H20" s="128">
        <f t="shared" si="0"/>
        <v>98400</v>
      </c>
      <c r="I20" s="129"/>
    </row>
    <row r="21" spans="1:9" ht="15" x14ac:dyDescent="0.2">
      <c r="A21" s="157" t="s">
        <v>560</v>
      </c>
      <c r="B21" s="158">
        <v>1000</v>
      </c>
      <c r="C21" s="58" t="s">
        <v>378</v>
      </c>
      <c r="D21" s="159">
        <v>9</v>
      </c>
      <c r="E21" s="159">
        <v>2</v>
      </c>
      <c r="F21" s="146" t="s">
        <v>317</v>
      </c>
      <c r="G21" s="149">
        <v>650</v>
      </c>
      <c r="H21" s="128">
        <f t="shared" si="0"/>
        <v>78000</v>
      </c>
      <c r="I21" s="129"/>
    </row>
    <row r="22" spans="1:9" ht="15" x14ac:dyDescent="0.2">
      <c r="A22" s="157" t="s">
        <v>561</v>
      </c>
      <c r="B22" s="158">
        <v>1000</v>
      </c>
      <c r="C22" s="58" t="s">
        <v>378</v>
      </c>
      <c r="D22" s="159">
        <v>9</v>
      </c>
      <c r="E22" s="159">
        <v>2.5</v>
      </c>
      <c r="F22" s="146" t="s">
        <v>317</v>
      </c>
      <c r="G22" s="149">
        <v>710</v>
      </c>
      <c r="H22" s="128">
        <f t="shared" si="0"/>
        <v>85200</v>
      </c>
      <c r="I22" s="129"/>
    </row>
    <row r="23" spans="1:9" ht="15" x14ac:dyDescent="0.2">
      <c r="A23" s="157" t="s">
        <v>562</v>
      </c>
      <c r="B23" s="158">
        <v>1000</v>
      </c>
      <c r="C23" s="58" t="s">
        <v>378</v>
      </c>
      <c r="D23" s="159">
        <v>9</v>
      </c>
      <c r="E23" s="159">
        <v>3</v>
      </c>
      <c r="F23" s="146" t="s">
        <v>318</v>
      </c>
      <c r="G23" s="149">
        <v>735</v>
      </c>
      <c r="H23" s="128">
        <f t="shared" si="0"/>
        <v>88200</v>
      </c>
      <c r="I23" s="129"/>
    </row>
    <row r="24" spans="1:9" ht="15" x14ac:dyDescent="0.2">
      <c r="A24" s="157" t="s">
        <v>563</v>
      </c>
      <c r="B24" s="158">
        <v>1000</v>
      </c>
      <c r="C24" s="58" t="s">
        <v>379</v>
      </c>
      <c r="D24" s="159">
        <v>10</v>
      </c>
      <c r="E24" s="159">
        <v>2</v>
      </c>
      <c r="F24" s="146" t="s">
        <v>317</v>
      </c>
      <c r="G24" s="149">
        <v>845</v>
      </c>
      <c r="H24" s="128">
        <f t="shared" si="0"/>
        <v>101400</v>
      </c>
      <c r="I24" s="129"/>
    </row>
    <row r="25" spans="1:9" ht="15" x14ac:dyDescent="0.2">
      <c r="A25" s="157" t="s">
        <v>564</v>
      </c>
      <c r="B25" s="158">
        <v>1200</v>
      </c>
      <c r="C25" s="58" t="s">
        <v>378</v>
      </c>
      <c r="D25" s="159">
        <v>9</v>
      </c>
      <c r="E25" s="159">
        <v>2</v>
      </c>
      <c r="F25" s="146" t="s">
        <v>317</v>
      </c>
      <c r="G25" s="149">
        <v>775</v>
      </c>
      <c r="H25" s="128">
        <f t="shared" si="0"/>
        <v>93000</v>
      </c>
      <c r="I25" s="129"/>
    </row>
    <row r="26" spans="1:9" ht="15" x14ac:dyDescent="0.2">
      <c r="A26" s="157" t="s">
        <v>565</v>
      </c>
      <c r="B26" s="158">
        <v>1200</v>
      </c>
      <c r="C26" s="58" t="s">
        <v>92</v>
      </c>
      <c r="D26" s="159">
        <v>9</v>
      </c>
      <c r="E26" s="159">
        <v>2.5</v>
      </c>
      <c r="F26" s="146" t="s">
        <v>318</v>
      </c>
      <c r="G26" s="149">
        <v>830</v>
      </c>
      <c r="H26" s="128">
        <f t="shared" si="0"/>
        <v>99600</v>
      </c>
      <c r="I26" s="129"/>
    </row>
    <row r="27" spans="1:9" ht="15" x14ac:dyDescent="0.2">
      <c r="A27" s="157" t="s">
        <v>566</v>
      </c>
      <c r="B27" s="158">
        <v>1200</v>
      </c>
      <c r="C27" s="58" t="s">
        <v>92</v>
      </c>
      <c r="D27" s="159">
        <v>9</v>
      </c>
      <c r="E27" s="159">
        <v>3</v>
      </c>
      <c r="F27" s="146" t="s">
        <v>318</v>
      </c>
      <c r="G27" s="149">
        <v>855</v>
      </c>
      <c r="H27" s="128">
        <f t="shared" si="0"/>
        <v>102600</v>
      </c>
      <c r="I27" s="129"/>
    </row>
    <row r="28" spans="1:9" ht="15" x14ac:dyDescent="0.2">
      <c r="A28" s="157" t="s">
        <v>567</v>
      </c>
      <c r="B28" s="158">
        <v>1200</v>
      </c>
      <c r="C28" s="58" t="s">
        <v>178</v>
      </c>
      <c r="D28" s="159">
        <v>10</v>
      </c>
      <c r="E28" s="159">
        <v>2</v>
      </c>
      <c r="F28" s="146" t="s">
        <v>318</v>
      </c>
      <c r="G28" s="149">
        <v>890</v>
      </c>
      <c r="H28" s="128">
        <f t="shared" si="0"/>
        <v>106800</v>
      </c>
      <c r="I28" s="129"/>
    </row>
    <row r="29" spans="1:9" ht="15" x14ac:dyDescent="0.2">
      <c r="A29" s="157" t="s">
        <v>568</v>
      </c>
      <c r="B29" s="158">
        <v>1300</v>
      </c>
      <c r="C29" s="58" t="s">
        <v>92</v>
      </c>
      <c r="D29" s="159">
        <v>9</v>
      </c>
      <c r="E29" s="159">
        <v>2</v>
      </c>
      <c r="F29" s="146" t="s">
        <v>318</v>
      </c>
      <c r="G29" s="149">
        <v>835</v>
      </c>
      <c r="H29" s="128">
        <f t="shared" si="0"/>
        <v>100200</v>
      </c>
      <c r="I29" s="129"/>
    </row>
    <row r="30" spans="1:9" ht="15" x14ac:dyDescent="0.2">
      <c r="A30" s="157" t="s">
        <v>569</v>
      </c>
      <c r="B30" s="158">
        <v>1300</v>
      </c>
      <c r="C30" s="58" t="s">
        <v>178</v>
      </c>
      <c r="D30" s="159">
        <v>9</v>
      </c>
      <c r="E30" s="159">
        <v>2.5</v>
      </c>
      <c r="F30" s="146" t="s">
        <v>318</v>
      </c>
      <c r="G30" s="149">
        <v>865</v>
      </c>
      <c r="H30" s="128">
        <f t="shared" si="0"/>
        <v>103800</v>
      </c>
      <c r="I30" s="129"/>
    </row>
    <row r="31" spans="1:9" ht="15" x14ac:dyDescent="0.2">
      <c r="A31" s="157" t="s">
        <v>570</v>
      </c>
      <c r="B31" s="158">
        <v>1300</v>
      </c>
      <c r="C31" s="58" t="s">
        <v>178</v>
      </c>
      <c r="D31" s="159">
        <v>9</v>
      </c>
      <c r="E31" s="159">
        <v>3</v>
      </c>
      <c r="F31" s="146" t="s">
        <v>318</v>
      </c>
      <c r="G31" s="149">
        <v>890</v>
      </c>
      <c r="H31" s="128">
        <f t="shared" si="0"/>
        <v>106800</v>
      </c>
      <c r="I31" s="129"/>
    </row>
    <row r="32" spans="1:9" ht="15" x14ac:dyDescent="0.2">
      <c r="A32" s="157" t="s">
        <v>571</v>
      </c>
      <c r="B32" s="158">
        <v>1300</v>
      </c>
      <c r="C32" s="58" t="s">
        <v>178</v>
      </c>
      <c r="D32" s="159">
        <v>10</v>
      </c>
      <c r="E32" s="159">
        <v>2</v>
      </c>
      <c r="F32" s="146" t="s">
        <v>318</v>
      </c>
      <c r="G32" s="149">
        <v>890</v>
      </c>
      <c r="H32" s="128">
        <f t="shared" si="0"/>
        <v>106800</v>
      </c>
      <c r="I32" s="129"/>
    </row>
    <row r="33" spans="1:9" ht="15" x14ac:dyDescent="0.2">
      <c r="A33" s="157" t="s">
        <v>572</v>
      </c>
      <c r="B33" s="158">
        <v>1500</v>
      </c>
      <c r="C33" s="58" t="s">
        <v>178</v>
      </c>
      <c r="D33" s="159">
        <v>9</v>
      </c>
      <c r="E33" s="159">
        <v>2</v>
      </c>
      <c r="F33" s="146" t="s">
        <v>318</v>
      </c>
      <c r="G33" s="149">
        <v>840</v>
      </c>
      <c r="H33" s="128">
        <f t="shared" si="0"/>
        <v>100800</v>
      </c>
      <c r="I33" s="129"/>
    </row>
    <row r="34" spans="1:9" ht="15" x14ac:dyDescent="0.2">
      <c r="A34" s="157" t="s">
        <v>573</v>
      </c>
      <c r="B34" s="158">
        <v>1500</v>
      </c>
      <c r="C34" s="58" t="s">
        <v>178</v>
      </c>
      <c r="D34" s="159">
        <v>9</v>
      </c>
      <c r="E34" s="159">
        <v>2.5</v>
      </c>
      <c r="F34" s="146" t="s">
        <v>318</v>
      </c>
      <c r="G34" s="149">
        <v>865</v>
      </c>
      <c r="H34" s="128">
        <f t="shared" si="0"/>
        <v>103800</v>
      </c>
      <c r="I34" s="129"/>
    </row>
    <row r="35" spans="1:9" ht="15" x14ac:dyDescent="0.2">
      <c r="A35" s="157" t="s">
        <v>574</v>
      </c>
      <c r="B35" s="158">
        <v>1500</v>
      </c>
      <c r="C35" s="58" t="s">
        <v>178</v>
      </c>
      <c r="D35" s="159">
        <v>9</v>
      </c>
      <c r="E35" s="159">
        <v>3</v>
      </c>
      <c r="F35" s="146" t="s">
        <v>318</v>
      </c>
      <c r="G35" s="149">
        <v>890</v>
      </c>
      <c r="H35" s="128">
        <f t="shared" si="0"/>
        <v>106800</v>
      </c>
      <c r="I35" s="129"/>
    </row>
    <row r="36" spans="1:9" ht="15" x14ac:dyDescent="0.2">
      <c r="A36" s="157" t="s">
        <v>575</v>
      </c>
      <c r="B36" s="158">
        <v>1500</v>
      </c>
      <c r="C36" s="58" t="s">
        <v>178</v>
      </c>
      <c r="D36" s="159">
        <v>10</v>
      </c>
      <c r="E36" s="159">
        <v>2</v>
      </c>
      <c r="F36" s="146" t="s">
        <v>318</v>
      </c>
      <c r="G36" s="149">
        <v>990</v>
      </c>
      <c r="H36" s="128">
        <f t="shared" si="0"/>
        <v>118800</v>
      </c>
      <c r="I36" s="129"/>
    </row>
    <row r="37" spans="1:9" ht="15" x14ac:dyDescent="0.2">
      <c r="A37" s="157" t="s">
        <v>576</v>
      </c>
      <c r="B37" s="158">
        <v>1800</v>
      </c>
      <c r="C37" s="58" t="s">
        <v>178</v>
      </c>
      <c r="D37" s="159">
        <v>9</v>
      </c>
      <c r="E37" s="159">
        <v>2</v>
      </c>
      <c r="F37" s="146" t="s">
        <v>318</v>
      </c>
      <c r="G37" s="149">
        <v>870</v>
      </c>
      <c r="H37" s="128">
        <f t="shared" si="0"/>
        <v>104400</v>
      </c>
      <c r="I37" s="129"/>
    </row>
    <row r="38" spans="1:9" ht="15" x14ac:dyDescent="0.2">
      <c r="A38" s="157" t="s">
        <v>577</v>
      </c>
      <c r="B38" s="158">
        <v>1800</v>
      </c>
      <c r="C38" s="58" t="s">
        <v>178</v>
      </c>
      <c r="D38" s="159">
        <v>9</v>
      </c>
      <c r="E38" s="159">
        <v>2.5</v>
      </c>
      <c r="F38" s="146" t="s">
        <v>318</v>
      </c>
      <c r="G38" s="149">
        <v>935</v>
      </c>
      <c r="H38" s="128">
        <f t="shared" si="0"/>
        <v>112200</v>
      </c>
      <c r="I38" s="129"/>
    </row>
    <row r="39" spans="1:9" ht="15" x14ac:dyDescent="0.2">
      <c r="A39" s="157" t="s">
        <v>578</v>
      </c>
      <c r="B39" s="158">
        <v>1800</v>
      </c>
      <c r="C39" s="58" t="s">
        <v>178</v>
      </c>
      <c r="D39" s="159">
        <v>9</v>
      </c>
      <c r="E39" s="159">
        <v>3</v>
      </c>
      <c r="F39" s="146" t="s">
        <v>318</v>
      </c>
      <c r="G39" s="149">
        <v>970</v>
      </c>
      <c r="H39" s="128">
        <f t="shared" si="0"/>
        <v>116400</v>
      </c>
      <c r="I39" s="129"/>
    </row>
    <row r="40" spans="1:9" ht="15" x14ac:dyDescent="0.2">
      <c r="A40" s="157" t="s">
        <v>579</v>
      </c>
      <c r="B40" s="158">
        <v>1800</v>
      </c>
      <c r="C40" s="58" t="s">
        <v>380</v>
      </c>
      <c r="D40" s="159">
        <v>10</v>
      </c>
      <c r="E40" s="159">
        <v>2</v>
      </c>
      <c r="F40" s="146" t="s">
        <v>318</v>
      </c>
      <c r="G40" s="149">
        <v>1010</v>
      </c>
      <c r="H40" s="128">
        <f t="shared" si="0"/>
        <v>121200</v>
      </c>
      <c r="I40" s="129"/>
    </row>
    <row r="41" spans="1:9" ht="15" x14ac:dyDescent="0.2">
      <c r="A41" s="157" t="s">
        <v>580</v>
      </c>
      <c r="B41" s="158">
        <v>2000</v>
      </c>
      <c r="C41" s="58" t="s">
        <v>380</v>
      </c>
      <c r="D41" s="159">
        <v>9</v>
      </c>
      <c r="E41" s="159">
        <v>2</v>
      </c>
      <c r="F41" s="146" t="s">
        <v>318</v>
      </c>
      <c r="G41" s="149">
        <v>935</v>
      </c>
      <c r="H41" s="128">
        <f t="shared" si="0"/>
        <v>112200</v>
      </c>
      <c r="I41" s="129"/>
    </row>
    <row r="42" spans="1:9" ht="15" x14ac:dyDescent="0.2">
      <c r="A42" s="157" t="s">
        <v>581</v>
      </c>
      <c r="B42" s="158">
        <v>2000</v>
      </c>
      <c r="C42" s="58" t="s">
        <v>380</v>
      </c>
      <c r="D42" s="159">
        <v>9</v>
      </c>
      <c r="E42" s="159">
        <v>2.5</v>
      </c>
      <c r="F42" s="146" t="s">
        <v>318</v>
      </c>
      <c r="G42" s="149">
        <v>985</v>
      </c>
      <c r="H42" s="128">
        <f t="shared" si="0"/>
        <v>118200</v>
      </c>
      <c r="I42" s="129"/>
    </row>
    <row r="43" spans="1:9" ht="15" x14ac:dyDescent="0.2">
      <c r="A43" s="157" t="s">
        <v>582</v>
      </c>
      <c r="B43" s="158">
        <v>2000</v>
      </c>
      <c r="C43" s="58" t="s">
        <v>109</v>
      </c>
      <c r="D43" s="159">
        <v>9</v>
      </c>
      <c r="E43" s="159">
        <v>3</v>
      </c>
      <c r="F43" s="146" t="s">
        <v>318</v>
      </c>
      <c r="G43" s="149">
        <v>1060</v>
      </c>
      <c r="H43" s="128">
        <f t="shared" si="0"/>
        <v>127200</v>
      </c>
      <c r="I43" s="129"/>
    </row>
    <row r="44" spans="1:9" ht="15" x14ac:dyDescent="0.2">
      <c r="A44" s="157" t="s">
        <v>583</v>
      </c>
      <c r="B44" s="158">
        <v>2000</v>
      </c>
      <c r="C44" s="58" t="s">
        <v>109</v>
      </c>
      <c r="D44" s="159">
        <v>10</v>
      </c>
      <c r="E44" s="159">
        <v>2</v>
      </c>
      <c r="F44" s="146" t="s">
        <v>318</v>
      </c>
      <c r="G44" s="149">
        <v>1060</v>
      </c>
      <c r="H44" s="128">
        <f t="shared" si="0"/>
        <v>127200</v>
      </c>
      <c r="I44" s="129"/>
    </row>
    <row r="45" spans="1:9" ht="15" x14ac:dyDescent="0.2">
      <c r="A45" s="157" t="s">
        <v>584</v>
      </c>
      <c r="B45" s="158">
        <v>2200</v>
      </c>
      <c r="C45" s="58" t="s">
        <v>109</v>
      </c>
      <c r="D45" s="159">
        <v>9</v>
      </c>
      <c r="E45" s="159">
        <v>2</v>
      </c>
      <c r="F45" s="146" t="s">
        <v>318</v>
      </c>
      <c r="G45" s="149">
        <v>935</v>
      </c>
      <c r="H45" s="128">
        <f t="shared" si="0"/>
        <v>112200</v>
      </c>
      <c r="I45" s="129"/>
    </row>
    <row r="46" spans="1:9" ht="15" x14ac:dyDescent="0.2">
      <c r="A46" s="157" t="s">
        <v>585</v>
      </c>
      <c r="B46" s="158">
        <v>2200</v>
      </c>
      <c r="C46" s="58" t="s">
        <v>109</v>
      </c>
      <c r="D46" s="159">
        <v>9</v>
      </c>
      <c r="E46" s="159">
        <v>2.5</v>
      </c>
      <c r="F46" s="146" t="s">
        <v>318</v>
      </c>
      <c r="G46" s="149">
        <v>1030</v>
      </c>
      <c r="H46" s="128">
        <f t="shared" si="0"/>
        <v>123600</v>
      </c>
      <c r="I46" s="129"/>
    </row>
    <row r="47" spans="1:9" ht="15" x14ac:dyDescent="0.2">
      <c r="A47" s="157" t="s">
        <v>586</v>
      </c>
      <c r="B47" s="158">
        <v>2200</v>
      </c>
      <c r="C47" s="58" t="s">
        <v>109</v>
      </c>
      <c r="D47" s="159">
        <v>9</v>
      </c>
      <c r="E47" s="159">
        <v>3</v>
      </c>
      <c r="F47" s="146" t="s">
        <v>318</v>
      </c>
      <c r="G47" s="149">
        <v>1060</v>
      </c>
      <c r="H47" s="128">
        <f t="shared" si="0"/>
        <v>127200</v>
      </c>
      <c r="I47" s="129"/>
    </row>
    <row r="48" spans="1:9" ht="15" x14ac:dyDescent="0.2">
      <c r="A48" s="157" t="s">
        <v>587</v>
      </c>
      <c r="B48" s="158">
        <v>2200</v>
      </c>
      <c r="C48" s="58" t="s">
        <v>109</v>
      </c>
      <c r="D48" s="159">
        <v>10</v>
      </c>
      <c r="E48" s="159">
        <v>2</v>
      </c>
      <c r="F48" s="144" t="s">
        <v>318</v>
      </c>
      <c r="G48" s="147">
        <v>1140</v>
      </c>
      <c r="H48" s="128">
        <f t="shared" si="0"/>
        <v>136800</v>
      </c>
      <c r="I48" s="129"/>
    </row>
    <row r="49" spans="1:9" ht="14.25" customHeight="1" x14ac:dyDescent="0.2">
      <c r="A49" s="157" t="s">
        <v>588</v>
      </c>
      <c r="B49" s="158">
        <v>2500</v>
      </c>
      <c r="C49" s="58" t="s">
        <v>380</v>
      </c>
      <c r="D49" s="159">
        <v>9</v>
      </c>
      <c r="E49" s="159">
        <v>2</v>
      </c>
      <c r="F49" s="144" t="s">
        <v>318</v>
      </c>
      <c r="G49" s="147">
        <v>1040</v>
      </c>
      <c r="H49" s="128">
        <f t="shared" si="0"/>
        <v>124800</v>
      </c>
      <c r="I49" s="129"/>
    </row>
    <row r="50" spans="1:9" ht="14.25" customHeight="1" x14ac:dyDescent="0.2">
      <c r="A50" s="157" t="s">
        <v>589</v>
      </c>
      <c r="B50" s="158">
        <v>2500</v>
      </c>
      <c r="C50" s="58" t="s">
        <v>109</v>
      </c>
      <c r="D50" s="159">
        <v>9</v>
      </c>
      <c r="E50" s="159">
        <v>2.5</v>
      </c>
      <c r="F50" s="144" t="s">
        <v>318</v>
      </c>
      <c r="G50" s="147">
        <v>1110</v>
      </c>
      <c r="H50" s="128">
        <f t="shared" si="0"/>
        <v>133200</v>
      </c>
      <c r="I50" s="129"/>
    </row>
    <row r="51" spans="1:9" ht="15" x14ac:dyDescent="0.2">
      <c r="A51" s="157" t="s">
        <v>590</v>
      </c>
      <c r="B51" s="158">
        <v>2500</v>
      </c>
      <c r="C51" s="58" t="s">
        <v>109</v>
      </c>
      <c r="D51" s="159">
        <v>9</v>
      </c>
      <c r="E51" s="159">
        <v>3</v>
      </c>
      <c r="F51" s="144" t="s">
        <v>318</v>
      </c>
      <c r="G51" s="147">
        <v>1140</v>
      </c>
      <c r="H51" s="128">
        <f t="shared" si="0"/>
        <v>136800</v>
      </c>
      <c r="I51" s="129"/>
    </row>
    <row r="52" spans="1:9" ht="15" x14ac:dyDescent="0.2">
      <c r="A52" s="157" t="s">
        <v>591</v>
      </c>
      <c r="B52" s="158">
        <v>2500</v>
      </c>
      <c r="C52" s="58" t="s">
        <v>109</v>
      </c>
      <c r="D52" s="159">
        <v>10</v>
      </c>
      <c r="E52" s="159">
        <v>2</v>
      </c>
      <c r="F52" s="144" t="s">
        <v>318</v>
      </c>
      <c r="G52" s="147">
        <v>1300</v>
      </c>
      <c r="H52" s="128">
        <f t="shared" si="0"/>
        <v>156000</v>
      </c>
      <c r="I52" s="129"/>
    </row>
    <row r="53" spans="1:9" ht="14.25" customHeight="1" x14ac:dyDescent="0.2">
      <c r="A53" s="157" t="s">
        <v>592</v>
      </c>
      <c r="B53" s="158">
        <v>3000</v>
      </c>
      <c r="C53" s="58" t="s">
        <v>109</v>
      </c>
      <c r="D53" s="159">
        <v>9</v>
      </c>
      <c r="E53" s="159">
        <v>2</v>
      </c>
      <c r="F53" s="144" t="s">
        <v>318</v>
      </c>
      <c r="G53" s="147">
        <v>1240</v>
      </c>
      <c r="H53" s="128">
        <f t="shared" si="0"/>
        <v>148800</v>
      </c>
      <c r="I53" s="129"/>
    </row>
    <row r="54" spans="1:9" ht="15" x14ac:dyDescent="0.2">
      <c r="A54" s="157" t="s">
        <v>593</v>
      </c>
      <c r="B54" s="158">
        <v>3000</v>
      </c>
      <c r="C54" s="58" t="s">
        <v>109</v>
      </c>
      <c r="D54" s="159">
        <v>9</v>
      </c>
      <c r="E54" s="159">
        <v>2.5</v>
      </c>
      <c r="F54" s="144" t="s">
        <v>318</v>
      </c>
      <c r="G54" s="147">
        <v>1270</v>
      </c>
      <c r="H54" s="128">
        <f t="shared" si="0"/>
        <v>152400</v>
      </c>
      <c r="I54" s="129"/>
    </row>
    <row r="55" spans="1:9" ht="15" x14ac:dyDescent="0.2">
      <c r="A55" s="157" t="s">
        <v>594</v>
      </c>
      <c r="B55" s="158">
        <v>3000</v>
      </c>
      <c r="C55" s="58" t="s">
        <v>109</v>
      </c>
      <c r="D55" s="159">
        <v>9</v>
      </c>
      <c r="E55" s="159">
        <v>3</v>
      </c>
      <c r="F55" s="144" t="s">
        <v>318</v>
      </c>
      <c r="G55" s="147">
        <v>1340</v>
      </c>
      <c r="H55" s="128">
        <f t="shared" si="0"/>
        <v>160800</v>
      </c>
      <c r="I55" s="129"/>
    </row>
    <row r="56" spans="1:9" ht="15" x14ac:dyDescent="0.2">
      <c r="A56" s="157" t="s">
        <v>595</v>
      </c>
      <c r="B56" s="158">
        <v>3000</v>
      </c>
      <c r="C56" s="58" t="s">
        <v>109</v>
      </c>
      <c r="D56" s="159">
        <v>10</v>
      </c>
      <c r="E56" s="159">
        <v>2</v>
      </c>
      <c r="F56" s="144" t="s">
        <v>318</v>
      </c>
      <c r="G56" s="144">
        <v>1535</v>
      </c>
      <c r="H56" s="128">
        <f t="shared" si="0"/>
        <v>184200</v>
      </c>
      <c r="I56" s="129"/>
    </row>
    <row r="58" spans="1:9" s="3" customFormat="1" ht="14.1" customHeight="1" x14ac:dyDescent="0.25">
      <c r="A58" s="183" t="s">
        <v>382</v>
      </c>
      <c r="B58" s="183"/>
      <c r="C58" s="183"/>
      <c r="D58" s="183"/>
      <c r="E58" s="183"/>
      <c r="F58" s="183"/>
      <c r="G58" s="183"/>
      <c r="H58" s="183"/>
      <c r="I58" s="183"/>
    </row>
    <row r="59" spans="1:9" s="3" customFormat="1" ht="14.1" customHeight="1" x14ac:dyDescent="0.25">
      <c r="A59" s="201" t="s">
        <v>383</v>
      </c>
      <c r="B59" s="201"/>
      <c r="C59" s="201"/>
      <c r="D59" s="201"/>
      <c r="E59" s="201"/>
      <c r="F59" s="201"/>
      <c r="G59" s="201"/>
      <c r="H59" s="201"/>
      <c r="I59" s="201"/>
    </row>
    <row r="60" spans="1:9" ht="33.75" x14ac:dyDescent="0.2">
      <c r="A60" s="148" t="s">
        <v>23</v>
      </c>
      <c r="B60" s="148" t="s">
        <v>81</v>
      </c>
      <c r="C60" s="148" t="s">
        <v>58</v>
      </c>
      <c r="D60" s="148" t="s">
        <v>22</v>
      </c>
      <c r="E60" s="148" t="s">
        <v>78</v>
      </c>
      <c r="F60" s="205" t="s">
        <v>315</v>
      </c>
      <c r="G60" s="148" t="s">
        <v>77</v>
      </c>
      <c r="H60" s="148" t="s">
        <v>63</v>
      </c>
      <c r="I60" s="27"/>
    </row>
    <row r="61" spans="1:9" x14ac:dyDescent="0.2">
      <c r="A61" s="22"/>
      <c r="B61" s="22" t="s">
        <v>82</v>
      </c>
      <c r="C61" s="23" t="s">
        <v>83</v>
      </c>
      <c r="D61" s="23" t="s">
        <v>84</v>
      </c>
      <c r="E61" s="23" t="s">
        <v>385</v>
      </c>
      <c r="F61" s="206"/>
      <c r="G61" s="23" t="s">
        <v>82</v>
      </c>
      <c r="H61" s="17" t="s">
        <v>49</v>
      </c>
      <c r="I61" s="17"/>
    </row>
    <row r="62" spans="1:9" ht="15" x14ac:dyDescent="0.2">
      <c r="A62" s="157" t="s">
        <v>384</v>
      </c>
      <c r="B62" s="158">
        <v>300</v>
      </c>
      <c r="C62" s="162" t="s">
        <v>85</v>
      </c>
      <c r="D62" s="159">
        <v>9</v>
      </c>
      <c r="E62" s="163" t="s">
        <v>236</v>
      </c>
      <c r="F62" s="163" t="s">
        <v>316</v>
      </c>
      <c r="G62" s="145">
        <v>383</v>
      </c>
      <c r="H62" s="128">
        <f>G62*110</f>
        <v>42130</v>
      </c>
      <c r="I62" s="128"/>
    </row>
    <row r="63" spans="1:9" ht="15" x14ac:dyDescent="0.2">
      <c r="A63" s="157" t="s">
        <v>394</v>
      </c>
      <c r="B63" s="158">
        <v>300</v>
      </c>
      <c r="C63" s="162" t="s">
        <v>377</v>
      </c>
      <c r="D63" s="159">
        <v>10</v>
      </c>
      <c r="E63" s="26" t="s">
        <v>237</v>
      </c>
      <c r="F63" s="163" t="s">
        <v>316</v>
      </c>
      <c r="G63" s="145">
        <v>462</v>
      </c>
      <c r="H63" s="128">
        <f t="shared" ref="H63:H102" si="1">G63*110</f>
        <v>50820</v>
      </c>
      <c r="I63" s="128"/>
    </row>
    <row r="64" spans="1:9" ht="15" x14ac:dyDescent="0.2">
      <c r="A64" s="157" t="s">
        <v>395</v>
      </c>
      <c r="B64" s="158">
        <v>300</v>
      </c>
      <c r="C64" s="162" t="s">
        <v>377</v>
      </c>
      <c r="D64" s="159">
        <v>11</v>
      </c>
      <c r="E64" s="26" t="s">
        <v>237</v>
      </c>
      <c r="F64" s="163" t="s">
        <v>316</v>
      </c>
      <c r="G64" s="145">
        <v>515</v>
      </c>
      <c r="H64" s="128">
        <f t="shared" si="1"/>
        <v>56650</v>
      </c>
      <c r="I64" s="128"/>
    </row>
    <row r="65" spans="1:9" ht="15" x14ac:dyDescent="0.2">
      <c r="A65" s="157" t="s">
        <v>396</v>
      </c>
      <c r="B65" s="158">
        <v>300</v>
      </c>
      <c r="C65" s="162" t="s">
        <v>89</v>
      </c>
      <c r="D65" s="159">
        <v>12</v>
      </c>
      <c r="E65" s="26" t="s">
        <v>237</v>
      </c>
      <c r="F65" s="163" t="s">
        <v>317</v>
      </c>
      <c r="G65" s="145">
        <v>578</v>
      </c>
      <c r="H65" s="128">
        <f t="shared" si="1"/>
        <v>63580</v>
      </c>
      <c r="I65" s="128"/>
    </row>
    <row r="66" spans="1:9" ht="15" x14ac:dyDescent="0.2">
      <c r="A66" s="157" t="s">
        <v>386</v>
      </c>
      <c r="B66" s="158">
        <v>400</v>
      </c>
      <c r="C66" s="162" t="s">
        <v>377</v>
      </c>
      <c r="D66" s="159">
        <v>9</v>
      </c>
      <c r="E66" s="26" t="s">
        <v>237</v>
      </c>
      <c r="F66" s="163" t="s">
        <v>316</v>
      </c>
      <c r="G66" s="145">
        <v>420</v>
      </c>
      <c r="H66" s="128">
        <f t="shared" si="1"/>
        <v>46200</v>
      </c>
      <c r="I66" s="128"/>
    </row>
    <row r="67" spans="1:9" ht="15" x14ac:dyDescent="0.2">
      <c r="A67" s="157" t="s">
        <v>397</v>
      </c>
      <c r="B67" s="158">
        <v>400</v>
      </c>
      <c r="C67" s="162" t="s">
        <v>377</v>
      </c>
      <c r="D67" s="159">
        <v>10</v>
      </c>
      <c r="E67" s="26" t="s">
        <v>237</v>
      </c>
      <c r="F67" s="163" t="s">
        <v>316</v>
      </c>
      <c r="G67" s="145">
        <v>462</v>
      </c>
      <c r="H67" s="128">
        <f t="shared" si="1"/>
        <v>50820</v>
      </c>
      <c r="I67" s="128"/>
    </row>
    <row r="68" spans="1:9" ht="15" x14ac:dyDescent="0.2">
      <c r="A68" s="157" t="s">
        <v>398</v>
      </c>
      <c r="B68" s="158">
        <v>400</v>
      </c>
      <c r="C68" s="162" t="s">
        <v>377</v>
      </c>
      <c r="D68" s="159">
        <v>11</v>
      </c>
      <c r="E68" s="26" t="s">
        <v>237</v>
      </c>
      <c r="F68" s="163" t="s">
        <v>316</v>
      </c>
      <c r="G68" s="145">
        <v>583</v>
      </c>
      <c r="H68" s="128">
        <f t="shared" si="1"/>
        <v>64130</v>
      </c>
      <c r="I68" s="128"/>
    </row>
    <row r="69" spans="1:9" ht="15" x14ac:dyDescent="0.2">
      <c r="A69" s="157" t="s">
        <v>399</v>
      </c>
      <c r="B69" s="158">
        <v>400</v>
      </c>
      <c r="C69" s="162" t="s">
        <v>426</v>
      </c>
      <c r="D69" s="159">
        <v>12</v>
      </c>
      <c r="E69" s="26" t="s">
        <v>428</v>
      </c>
      <c r="F69" s="163" t="s">
        <v>316</v>
      </c>
      <c r="G69" s="145">
        <v>683</v>
      </c>
      <c r="H69" s="128">
        <f t="shared" si="1"/>
        <v>75130</v>
      </c>
      <c r="I69" s="128"/>
    </row>
    <row r="70" spans="1:9" ht="15" x14ac:dyDescent="0.2">
      <c r="A70" s="157" t="s">
        <v>387</v>
      </c>
      <c r="B70" s="158">
        <v>700</v>
      </c>
      <c r="C70" s="162" t="s">
        <v>378</v>
      </c>
      <c r="D70" s="159">
        <v>9</v>
      </c>
      <c r="E70" s="26" t="s">
        <v>429</v>
      </c>
      <c r="F70" s="163" t="s">
        <v>317</v>
      </c>
      <c r="G70" s="145">
        <v>557</v>
      </c>
      <c r="H70" s="128">
        <f t="shared" si="1"/>
        <v>61270</v>
      </c>
      <c r="I70" s="128"/>
    </row>
    <row r="71" spans="1:9" ht="15" x14ac:dyDescent="0.2">
      <c r="A71" s="157" t="s">
        <v>400</v>
      </c>
      <c r="B71" s="158">
        <v>700</v>
      </c>
      <c r="C71" s="162" t="s">
        <v>378</v>
      </c>
      <c r="D71" s="159">
        <v>10</v>
      </c>
      <c r="E71" s="26" t="s">
        <v>429</v>
      </c>
      <c r="F71" s="163" t="s">
        <v>317</v>
      </c>
      <c r="G71" s="145">
        <v>620</v>
      </c>
      <c r="H71" s="128">
        <f t="shared" si="1"/>
        <v>68200</v>
      </c>
      <c r="I71" s="128"/>
    </row>
    <row r="72" spans="1:9" ht="15" x14ac:dyDescent="0.2">
      <c r="A72" s="157" t="s">
        <v>401</v>
      </c>
      <c r="B72" s="158">
        <v>700</v>
      </c>
      <c r="C72" s="162" t="s">
        <v>378</v>
      </c>
      <c r="D72" s="159">
        <v>11</v>
      </c>
      <c r="E72" s="26" t="s">
        <v>429</v>
      </c>
      <c r="F72" s="163" t="s">
        <v>317</v>
      </c>
      <c r="G72" s="145">
        <v>709</v>
      </c>
      <c r="H72" s="128">
        <f t="shared" si="1"/>
        <v>77990</v>
      </c>
      <c r="I72" s="128"/>
    </row>
    <row r="73" spans="1:9" ht="15" x14ac:dyDescent="0.2">
      <c r="A73" s="157" t="s">
        <v>402</v>
      </c>
      <c r="B73" s="158">
        <v>700</v>
      </c>
      <c r="C73" s="162" t="s">
        <v>379</v>
      </c>
      <c r="D73" s="159">
        <v>12</v>
      </c>
      <c r="E73" s="26" t="s">
        <v>374</v>
      </c>
      <c r="F73" s="163" t="s">
        <v>317</v>
      </c>
      <c r="G73" s="145">
        <v>903</v>
      </c>
      <c r="H73" s="128">
        <f t="shared" si="1"/>
        <v>99330</v>
      </c>
      <c r="I73" s="128"/>
    </row>
    <row r="74" spans="1:9" ht="15" x14ac:dyDescent="0.2">
      <c r="A74" s="157" t="s">
        <v>388</v>
      </c>
      <c r="B74" s="158">
        <v>900</v>
      </c>
      <c r="C74" s="162" t="s">
        <v>378</v>
      </c>
      <c r="D74" s="159">
        <v>9</v>
      </c>
      <c r="E74" s="26" t="s">
        <v>429</v>
      </c>
      <c r="F74" s="163" t="s">
        <v>317</v>
      </c>
      <c r="G74" s="145">
        <v>557</v>
      </c>
      <c r="H74" s="128">
        <f t="shared" si="1"/>
        <v>61270</v>
      </c>
      <c r="I74" s="128"/>
    </row>
    <row r="75" spans="1:9" ht="15" x14ac:dyDescent="0.2">
      <c r="A75" s="157" t="s">
        <v>403</v>
      </c>
      <c r="B75" s="158">
        <v>900</v>
      </c>
      <c r="C75" s="162" t="s">
        <v>378</v>
      </c>
      <c r="D75" s="159">
        <v>10</v>
      </c>
      <c r="E75" s="26" t="s">
        <v>429</v>
      </c>
      <c r="F75" s="163" t="s">
        <v>317</v>
      </c>
      <c r="G75" s="145">
        <v>677</v>
      </c>
      <c r="H75" s="128">
        <f t="shared" si="1"/>
        <v>74470</v>
      </c>
      <c r="I75" s="128"/>
    </row>
    <row r="76" spans="1:9" ht="15" x14ac:dyDescent="0.2">
      <c r="A76" s="157" t="s">
        <v>389</v>
      </c>
      <c r="B76" s="158">
        <v>1000</v>
      </c>
      <c r="C76" s="162" t="s">
        <v>378</v>
      </c>
      <c r="D76" s="159">
        <v>9</v>
      </c>
      <c r="E76" s="26" t="s">
        <v>217</v>
      </c>
      <c r="F76" s="163" t="s">
        <v>317</v>
      </c>
      <c r="G76" s="145">
        <v>588</v>
      </c>
      <c r="H76" s="128">
        <f t="shared" si="1"/>
        <v>64680</v>
      </c>
      <c r="I76" s="128"/>
    </row>
    <row r="77" spans="1:9" ht="15" x14ac:dyDescent="0.2">
      <c r="A77" s="157" t="s">
        <v>404</v>
      </c>
      <c r="B77" s="158">
        <v>1000</v>
      </c>
      <c r="C77" s="162" t="s">
        <v>379</v>
      </c>
      <c r="D77" s="159">
        <v>10</v>
      </c>
      <c r="E77" s="26" t="s">
        <v>374</v>
      </c>
      <c r="F77" s="163" t="s">
        <v>317</v>
      </c>
      <c r="G77" s="145">
        <v>767</v>
      </c>
      <c r="H77" s="128">
        <f t="shared" si="1"/>
        <v>84370</v>
      </c>
      <c r="I77" s="128"/>
    </row>
    <row r="78" spans="1:9" ht="15" x14ac:dyDescent="0.2">
      <c r="A78" s="157" t="s">
        <v>405</v>
      </c>
      <c r="B78" s="158">
        <v>1000</v>
      </c>
      <c r="C78" s="162" t="s">
        <v>379</v>
      </c>
      <c r="D78" s="159">
        <v>11</v>
      </c>
      <c r="E78" s="26" t="s">
        <v>430</v>
      </c>
      <c r="F78" s="163" t="s">
        <v>317</v>
      </c>
      <c r="G78" s="145">
        <v>861</v>
      </c>
      <c r="H78" s="128">
        <f t="shared" si="1"/>
        <v>94710</v>
      </c>
      <c r="I78" s="128"/>
    </row>
    <row r="79" spans="1:9" ht="15" x14ac:dyDescent="0.2">
      <c r="A79" s="157" t="s">
        <v>406</v>
      </c>
      <c r="B79" s="158">
        <v>1000</v>
      </c>
      <c r="C79" s="162" t="s">
        <v>178</v>
      </c>
      <c r="D79" s="159">
        <v>12</v>
      </c>
      <c r="E79" s="26" t="s">
        <v>430</v>
      </c>
      <c r="F79" s="163" t="s">
        <v>318</v>
      </c>
      <c r="G79" s="145">
        <v>977</v>
      </c>
      <c r="H79" s="128">
        <f t="shared" si="1"/>
        <v>107470</v>
      </c>
      <c r="I79" s="128"/>
    </row>
    <row r="80" spans="1:9" ht="15" x14ac:dyDescent="0.2">
      <c r="A80" s="157" t="s">
        <v>390</v>
      </c>
      <c r="B80" s="158">
        <v>1200</v>
      </c>
      <c r="C80" s="162" t="s">
        <v>378</v>
      </c>
      <c r="D80" s="159">
        <v>9</v>
      </c>
      <c r="E80" s="26" t="s">
        <v>431</v>
      </c>
      <c r="F80" s="163" t="s">
        <v>317</v>
      </c>
      <c r="G80" s="145">
        <v>683</v>
      </c>
      <c r="H80" s="128">
        <f t="shared" si="1"/>
        <v>75130</v>
      </c>
      <c r="I80" s="128"/>
    </row>
    <row r="81" spans="1:9" ht="15" x14ac:dyDescent="0.2">
      <c r="A81" s="157" t="s">
        <v>407</v>
      </c>
      <c r="B81" s="158">
        <v>1200</v>
      </c>
      <c r="C81" s="162" t="s">
        <v>379</v>
      </c>
      <c r="D81" s="159">
        <v>10</v>
      </c>
      <c r="E81" s="26" t="s">
        <v>430</v>
      </c>
      <c r="F81" s="163" t="s">
        <v>317</v>
      </c>
      <c r="G81" s="145">
        <v>777</v>
      </c>
      <c r="H81" s="128">
        <f t="shared" si="1"/>
        <v>85470</v>
      </c>
      <c r="I81" s="128"/>
    </row>
    <row r="82" spans="1:9" ht="15" x14ac:dyDescent="0.2">
      <c r="A82" s="157" t="s">
        <v>391</v>
      </c>
      <c r="B82" s="158">
        <v>1300</v>
      </c>
      <c r="C82" s="162" t="s">
        <v>92</v>
      </c>
      <c r="D82" s="159">
        <v>9</v>
      </c>
      <c r="E82" s="26" t="s">
        <v>431</v>
      </c>
      <c r="F82" s="163" t="s">
        <v>318</v>
      </c>
      <c r="G82" s="145">
        <v>761</v>
      </c>
      <c r="H82" s="128">
        <f t="shared" si="1"/>
        <v>83710</v>
      </c>
      <c r="I82" s="128"/>
    </row>
    <row r="83" spans="1:9" ht="15" x14ac:dyDescent="0.2">
      <c r="A83" s="157" t="s">
        <v>408</v>
      </c>
      <c r="B83" s="158">
        <v>1300</v>
      </c>
      <c r="C83" s="162" t="s">
        <v>379</v>
      </c>
      <c r="D83" s="159">
        <v>10</v>
      </c>
      <c r="E83" s="26" t="s">
        <v>430</v>
      </c>
      <c r="F83" s="163" t="s">
        <v>317</v>
      </c>
      <c r="G83" s="145">
        <v>798</v>
      </c>
      <c r="H83" s="128">
        <f t="shared" si="1"/>
        <v>87780</v>
      </c>
      <c r="I83" s="128"/>
    </row>
    <row r="84" spans="1:9" ht="15" x14ac:dyDescent="0.2">
      <c r="A84" s="157" t="s">
        <v>392</v>
      </c>
      <c r="B84" s="158">
        <v>1500</v>
      </c>
      <c r="C84" s="162" t="s">
        <v>178</v>
      </c>
      <c r="D84" s="159">
        <v>9</v>
      </c>
      <c r="E84" s="26" t="s">
        <v>432</v>
      </c>
      <c r="F84" s="163" t="s">
        <v>318</v>
      </c>
      <c r="G84" s="145">
        <v>767</v>
      </c>
      <c r="H84" s="128">
        <f t="shared" si="1"/>
        <v>84370</v>
      </c>
      <c r="I84" s="128"/>
    </row>
    <row r="85" spans="1:9" ht="15" x14ac:dyDescent="0.2">
      <c r="A85" s="157" t="s">
        <v>409</v>
      </c>
      <c r="B85" s="158">
        <v>1500</v>
      </c>
      <c r="C85" s="162" t="s">
        <v>178</v>
      </c>
      <c r="D85" s="159">
        <v>10</v>
      </c>
      <c r="E85" s="26" t="s">
        <v>430</v>
      </c>
      <c r="F85" s="163" t="s">
        <v>318</v>
      </c>
      <c r="G85" s="145">
        <v>861</v>
      </c>
      <c r="H85" s="128">
        <f t="shared" si="1"/>
        <v>94710</v>
      </c>
      <c r="I85" s="128"/>
    </row>
    <row r="86" spans="1:9" ht="15" x14ac:dyDescent="0.2">
      <c r="A86" s="157" t="s">
        <v>410</v>
      </c>
      <c r="B86" s="158">
        <v>1500</v>
      </c>
      <c r="C86" s="162" t="s">
        <v>380</v>
      </c>
      <c r="D86" s="159">
        <v>11</v>
      </c>
      <c r="E86" s="26" t="s">
        <v>433</v>
      </c>
      <c r="F86" s="163" t="s">
        <v>318</v>
      </c>
      <c r="G86" s="145">
        <v>1019</v>
      </c>
      <c r="H86" s="128">
        <f t="shared" si="1"/>
        <v>112090</v>
      </c>
      <c r="I86" s="128"/>
    </row>
    <row r="87" spans="1:9" ht="15" x14ac:dyDescent="0.2">
      <c r="A87" s="157" t="s">
        <v>411</v>
      </c>
      <c r="B87" s="158">
        <v>1500</v>
      </c>
      <c r="C87" s="162" t="s">
        <v>109</v>
      </c>
      <c r="D87" s="159">
        <v>12</v>
      </c>
      <c r="E87" s="26" t="s">
        <v>433</v>
      </c>
      <c r="F87" s="163" t="s">
        <v>318</v>
      </c>
      <c r="G87" s="145">
        <v>1155</v>
      </c>
      <c r="H87" s="128">
        <f t="shared" si="1"/>
        <v>127050</v>
      </c>
      <c r="I87" s="128"/>
    </row>
    <row r="88" spans="1:9" ht="15" x14ac:dyDescent="0.2">
      <c r="A88" s="157" t="s">
        <v>393</v>
      </c>
      <c r="B88" s="158">
        <v>1800</v>
      </c>
      <c r="C88" s="162" t="s">
        <v>178</v>
      </c>
      <c r="D88" s="159">
        <v>9</v>
      </c>
      <c r="E88" s="26" t="s">
        <v>432</v>
      </c>
      <c r="F88" s="163" t="s">
        <v>318</v>
      </c>
      <c r="G88" s="145">
        <v>798</v>
      </c>
      <c r="H88" s="128">
        <f t="shared" si="1"/>
        <v>87780</v>
      </c>
      <c r="I88" s="128"/>
    </row>
    <row r="89" spans="1:9" ht="15" x14ac:dyDescent="0.2">
      <c r="A89" s="157" t="s">
        <v>412</v>
      </c>
      <c r="B89" s="158">
        <v>1800</v>
      </c>
      <c r="C89" s="162" t="s">
        <v>380</v>
      </c>
      <c r="D89" s="159">
        <v>10</v>
      </c>
      <c r="E89" s="26" t="s">
        <v>434</v>
      </c>
      <c r="F89" s="163" t="s">
        <v>318</v>
      </c>
      <c r="G89" s="145">
        <v>945</v>
      </c>
      <c r="H89" s="128">
        <f t="shared" si="1"/>
        <v>103950</v>
      </c>
      <c r="I89" s="128"/>
    </row>
    <row r="90" spans="1:9" ht="15" x14ac:dyDescent="0.2">
      <c r="A90" s="157" t="s">
        <v>413</v>
      </c>
      <c r="B90" s="158">
        <v>1800</v>
      </c>
      <c r="C90" s="162" t="s">
        <v>380</v>
      </c>
      <c r="D90" s="159">
        <v>11</v>
      </c>
      <c r="E90" s="26" t="s">
        <v>434</v>
      </c>
      <c r="F90" s="163" t="s">
        <v>318</v>
      </c>
      <c r="G90" s="145">
        <v>1124</v>
      </c>
      <c r="H90" s="128">
        <f t="shared" si="1"/>
        <v>123640</v>
      </c>
      <c r="I90" s="128"/>
    </row>
    <row r="91" spans="1:9" ht="15" x14ac:dyDescent="0.2">
      <c r="A91" s="157" t="s">
        <v>414</v>
      </c>
      <c r="B91" s="158">
        <v>1800</v>
      </c>
      <c r="C91" s="162" t="s">
        <v>109</v>
      </c>
      <c r="D91" s="159">
        <v>12</v>
      </c>
      <c r="E91" s="26" t="s">
        <v>434</v>
      </c>
      <c r="F91" s="163" t="s">
        <v>318</v>
      </c>
      <c r="G91" s="145">
        <v>1428</v>
      </c>
      <c r="H91" s="128">
        <f t="shared" si="1"/>
        <v>157080</v>
      </c>
      <c r="I91" s="128"/>
    </row>
    <row r="92" spans="1:9" ht="15" x14ac:dyDescent="0.2">
      <c r="A92" s="157" t="s">
        <v>415</v>
      </c>
      <c r="B92" s="158">
        <v>2000</v>
      </c>
      <c r="C92" s="162" t="s">
        <v>380</v>
      </c>
      <c r="D92" s="159">
        <v>9</v>
      </c>
      <c r="E92" s="26" t="s">
        <v>434</v>
      </c>
      <c r="F92" s="163" t="s">
        <v>318</v>
      </c>
      <c r="G92" s="145">
        <v>840</v>
      </c>
      <c r="H92" s="128">
        <f t="shared" si="1"/>
        <v>92400</v>
      </c>
      <c r="I92" s="128"/>
    </row>
    <row r="93" spans="1:9" ht="15" x14ac:dyDescent="0.2">
      <c r="A93" s="157" t="s">
        <v>423</v>
      </c>
      <c r="B93" s="158">
        <v>2000</v>
      </c>
      <c r="C93" s="162" t="s">
        <v>380</v>
      </c>
      <c r="D93" s="159">
        <v>10</v>
      </c>
      <c r="E93" s="26" t="s">
        <v>434</v>
      </c>
      <c r="F93" s="163" t="s">
        <v>318</v>
      </c>
      <c r="G93" s="145">
        <v>945</v>
      </c>
      <c r="H93" s="128">
        <f t="shared" si="1"/>
        <v>103950</v>
      </c>
      <c r="I93" s="128"/>
    </row>
    <row r="94" spans="1:9" ht="15" x14ac:dyDescent="0.2">
      <c r="A94" s="157" t="s">
        <v>424</v>
      </c>
      <c r="B94" s="158">
        <v>2000</v>
      </c>
      <c r="C94" s="162" t="s">
        <v>109</v>
      </c>
      <c r="D94" s="159">
        <v>11</v>
      </c>
      <c r="E94" s="26" t="s">
        <v>434</v>
      </c>
      <c r="F94" s="163" t="s">
        <v>318</v>
      </c>
      <c r="G94" s="145">
        <v>1187</v>
      </c>
      <c r="H94" s="128">
        <f t="shared" si="1"/>
        <v>130570</v>
      </c>
      <c r="I94" s="128"/>
    </row>
    <row r="95" spans="1:9" ht="15" x14ac:dyDescent="0.2">
      <c r="A95" s="157" t="s">
        <v>425</v>
      </c>
      <c r="B95" s="158">
        <v>2000</v>
      </c>
      <c r="C95" s="162" t="s">
        <v>427</v>
      </c>
      <c r="D95" s="159">
        <v>12</v>
      </c>
      <c r="E95" s="26" t="s">
        <v>434</v>
      </c>
      <c r="F95" s="163" t="s">
        <v>318</v>
      </c>
      <c r="G95" s="145">
        <v>1533</v>
      </c>
      <c r="H95" s="128">
        <f t="shared" si="1"/>
        <v>168630</v>
      </c>
      <c r="I95" s="128"/>
    </row>
    <row r="96" spans="1:9" ht="15" x14ac:dyDescent="0.2">
      <c r="A96" s="157" t="s">
        <v>416</v>
      </c>
      <c r="B96" s="158">
        <v>2200</v>
      </c>
      <c r="C96" s="162" t="s">
        <v>380</v>
      </c>
      <c r="D96" s="159">
        <v>9</v>
      </c>
      <c r="E96" s="26" t="s">
        <v>434</v>
      </c>
      <c r="F96" s="163" t="s">
        <v>318</v>
      </c>
      <c r="G96" s="145">
        <v>840</v>
      </c>
      <c r="H96" s="128">
        <f t="shared" si="1"/>
        <v>92400</v>
      </c>
      <c r="I96" s="128"/>
    </row>
    <row r="97" spans="1:9" ht="15" x14ac:dyDescent="0.2">
      <c r="A97" s="157" t="s">
        <v>417</v>
      </c>
      <c r="B97" s="158">
        <v>2200</v>
      </c>
      <c r="C97" s="162" t="s">
        <v>380</v>
      </c>
      <c r="D97" s="159">
        <v>10</v>
      </c>
      <c r="E97" s="26" t="s">
        <v>434</v>
      </c>
      <c r="F97" s="163" t="s">
        <v>318</v>
      </c>
      <c r="G97" s="145">
        <v>1019</v>
      </c>
      <c r="H97" s="128">
        <f t="shared" si="1"/>
        <v>112090</v>
      </c>
      <c r="I97" s="128"/>
    </row>
    <row r="98" spans="1:9" ht="15" x14ac:dyDescent="0.2">
      <c r="A98" s="157" t="s">
        <v>418</v>
      </c>
      <c r="B98" s="158">
        <v>2500</v>
      </c>
      <c r="C98" s="162" t="s">
        <v>380</v>
      </c>
      <c r="D98" s="159">
        <v>9</v>
      </c>
      <c r="E98" s="26" t="s">
        <v>434</v>
      </c>
      <c r="F98" s="163" t="s">
        <v>318</v>
      </c>
      <c r="G98" s="145">
        <v>935</v>
      </c>
      <c r="H98" s="128">
        <f t="shared" si="1"/>
        <v>102850</v>
      </c>
      <c r="I98" s="128"/>
    </row>
    <row r="99" spans="1:9" ht="15" x14ac:dyDescent="0.2">
      <c r="A99" s="157" t="s">
        <v>419</v>
      </c>
      <c r="B99" s="158">
        <v>2500</v>
      </c>
      <c r="C99" s="162" t="s">
        <v>380</v>
      </c>
      <c r="D99" s="159">
        <v>10</v>
      </c>
      <c r="E99" s="26" t="s">
        <v>434</v>
      </c>
      <c r="F99" s="163" t="s">
        <v>318</v>
      </c>
      <c r="G99" s="145">
        <v>1187</v>
      </c>
      <c r="H99" s="128">
        <f t="shared" si="1"/>
        <v>130570</v>
      </c>
      <c r="I99" s="128"/>
    </row>
    <row r="100" spans="1:9" ht="15" x14ac:dyDescent="0.2">
      <c r="A100" s="157" t="s">
        <v>420</v>
      </c>
      <c r="B100" s="158">
        <v>2500</v>
      </c>
      <c r="C100" s="162" t="s">
        <v>109</v>
      </c>
      <c r="D100" s="159">
        <v>11</v>
      </c>
      <c r="E100" s="26" t="s">
        <v>434</v>
      </c>
      <c r="F100" s="163" t="s">
        <v>318</v>
      </c>
      <c r="G100" s="145">
        <v>1533</v>
      </c>
      <c r="H100" s="128">
        <f t="shared" si="1"/>
        <v>168630</v>
      </c>
      <c r="I100" s="128"/>
    </row>
    <row r="101" spans="1:9" ht="15" x14ac:dyDescent="0.2">
      <c r="A101" s="157" t="s">
        <v>421</v>
      </c>
      <c r="B101" s="158">
        <v>3000</v>
      </c>
      <c r="C101" s="162" t="s">
        <v>109</v>
      </c>
      <c r="D101" s="159">
        <v>9</v>
      </c>
      <c r="E101" s="26" t="s">
        <v>435</v>
      </c>
      <c r="F101" s="163" t="s">
        <v>318</v>
      </c>
      <c r="G101" s="145">
        <v>1124</v>
      </c>
      <c r="H101" s="128">
        <f t="shared" si="1"/>
        <v>123640</v>
      </c>
      <c r="I101" s="128"/>
    </row>
    <row r="102" spans="1:9" ht="15" x14ac:dyDescent="0.2">
      <c r="A102" s="157" t="s">
        <v>422</v>
      </c>
      <c r="B102" s="158">
        <v>3000</v>
      </c>
      <c r="C102" s="162" t="s">
        <v>109</v>
      </c>
      <c r="D102" s="159">
        <v>10</v>
      </c>
      <c r="E102" s="26" t="s">
        <v>434</v>
      </c>
      <c r="F102" s="163" t="s">
        <v>318</v>
      </c>
      <c r="G102" s="145">
        <v>1397</v>
      </c>
      <c r="H102" s="128">
        <f t="shared" si="1"/>
        <v>153670</v>
      </c>
      <c r="I102" s="128"/>
    </row>
    <row r="103" spans="1:9" ht="15" x14ac:dyDescent="0.25">
      <c r="C103" s="161"/>
      <c r="D103" s="161"/>
    </row>
  </sheetData>
  <mergeCells count="5">
    <mergeCell ref="F3:F4"/>
    <mergeCell ref="F60:F61"/>
    <mergeCell ref="A59:I59"/>
    <mergeCell ref="A58:I58"/>
    <mergeCell ref="A2:I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topLeftCell="A17" workbookViewId="0">
      <selection activeCell="K45" sqref="K45"/>
    </sheetView>
  </sheetViews>
  <sheetFormatPr defaultColWidth="9.140625" defaultRowHeight="14.25" x14ac:dyDescent="0.2"/>
  <cols>
    <col min="1" max="1" width="16.7109375" style="1" customWidth="1"/>
    <col min="2" max="2" width="13.7109375" style="1" customWidth="1"/>
    <col min="3" max="5" width="8.7109375" style="1" customWidth="1"/>
    <col min="6" max="6" width="11.7109375" style="85" customWidth="1"/>
    <col min="7" max="7" width="11.7109375" style="1" customWidth="1"/>
    <col min="8" max="8" width="25.42578125" style="1" customWidth="1"/>
    <col min="9" max="9" width="14.7109375" style="1" customWidth="1"/>
    <col min="10" max="14" width="11.7109375" style="1" customWidth="1"/>
    <col min="15" max="16384" width="9.140625" style="1"/>
  </cols>
  <sheetData>
    <row r="1" spans="1:8" ht="14.1" customHeight="1" x14ac:dyDescent="0.2"/>
    <row r="2" spans="1:8" ht="14.1" customHeight="1" x14ac:dyDescent="0.25">
      <c r="A2" s="208" t="s">
        <v>50</v>
      </c>
      <c r="B2" s="208"/>
      <c r="C2" s="208"/>
      <c r="D2" s="208"/>
      <c r="E2" s="208"/>
      <c r="F2" s="208"/>
      <c r="G2" s="208"/>
      <c r="H2" s="208"/>
    </row>
    <row r="3" spans="1:8" ht="33.950000000000003" customHeight="1" x14ac:dyDescent="0.2">
      <c r="A3" s="19" t="s">
        <v>23</v>
      </c>
      <c r="B3" s="19" t="s">
        <v>30</v>
      </c>
      <c r="C3" s="19" t="s">
        <v>22</v>
      </c>
      <c r="D3" s="19" t="s">
        <v>61</v>
      </c>
      <c r="E3" s="19" t="s">
        <v>77</v>
      </c>
      <c r="F3" s="84" t="s">
        <v>62</v>
      </c>
      <c r="G3" s="27"/>
      <c r="H3" s="41"/>
    </row>
    <row r="4" spans="1:8" s="8" customFormat="1" ht="12" customHeight="1" x14ac:dyDescent="0.2">
      <c r="A4" s="20"/>
      <c r="B4" s="17" t="s">
        <v>16</v>
      </c>
      <c r="C4" s="17" t="s">
        <v>27</v>
      </c>
      <c r="D4" s="17" t="s">
        <v>48</v>
      </c>
      <c r="E4" s="17" t="s">
        <v>25</v>
      </c>
      <c r="F4" s="23" t="s">
        <v>49</v>
      </c>
      <c r="G4" s="23"/>
      <c r="H4" s="42"/>
    </row>
    <row r="5" spans="1:8" s="13" customFormat="1" ht="12" customHeight="1" x14ac:dyDescent="0.2">
      <c r="A5" s="107" t="s">
        <v>596</v>
      </c>
      <c r="B5" s="15" t="s">
        <v>131</v>
      </c>
      <c r="C5" s="39">
        <v>3</v>
      </c>
      <c r="D5" s="39">
        <v>1</v>
      </c>
      <c r="E5" s="86">
        <v>35</v>
      </c>
      <c r="F5" s="105">
        <f>E5*150</f>
        <v>5250</v>
      </c>
      <c r="G5" s="106"/>
      <c r="H5" s="87"/>
    </row>
    <row r="6" spans="1:8" s="13" customFormat="1" ht="12" customHeight="1" x14ac:dyDescent="0.2">
      <c r="A6" s="107" t="s">
        <v>597</v>
      </c>
      <c r="B6" s="97" t="s">
        <v>132</v>
      </c>
      <c r="C6" s="39">
        <v>4</v>
      </c>
      <c r="D6" s="39">
        <v>1</v>
      </c>
      <c r="E6" s="86">
        <v>43</v>
      </c>
      <c r="F6" s="105">
        <f t="shared" ref="F6:F17" si="0">E6*150</f>
        <v>6450</v>
      </c>
      <c r="G6" s="106"/>
      <c r="H6" s="87"/>
    </row>
    <row r="7" spans="1:8" s="13" customFormat="1" ht="12" customHeight="1" x14ac:dyDescent="0.2">
      <c r="A7" s="107" t="s">
        <v>598</v>
      </c>
      <c r="B7" s="15" t="s">
        <v>133</v>
      </c>
      <c r="C7" s="39">
        <v>4</v>
      </c>
      <c r="D7" s="39">
        <v>1.5</v>
      </c>
      <c r="E7" s="86">
        <v>48</v>
      </c>
      <c r="F7" s="105">
        <f t="shared" si="0"/>
        <v>7200</v>
      </c>
      <c r="G7" s="106"/>
      <c r="H7" s="87"/>
    </row>
    <row r="8" spans="1:8" s="13" customFormat="1" ht="12" customHeight="1" x14ac:dyDescent="0.2">
      <c r="A8" s="107" t="s">
        <v>599</v>
      </c>
      <c r="B8" s="97" t="s">
        <v>134</v>
      </c>
      <c r="C8" s="39">
        <v>5</v>
      </c>
      <c r="D8" s="104">
        <v>1.25</v>
      </c>
      <c r="E8" s="86">
        <v>53</v>
      </c>
      <c r="F8" s="105">
        <f t="shared" si="0"/>
        <v>7950</v>
      </c>
      <c r="G8" s="106"/>
      <c r="H8" s="87"/>
    </row>
    <row r="9" spans="1:8" s="13" customFormat="1" ht="12" customHeight="1" x14ac:dyDescent="0.2">
      <c r="A9" s="107" t="s">
        <v>600</v>
      </c>
      <c r="B9" s="15" t="s">
        <v>135</v>
      </c>
      <c r="C9" s="39">
        <v>5</v>
      </c>
      <c r="D9" s="39">
        <v>1.5</v>
      </c>
      <c r="E9" s="86">
        <v>57</v>
      </c>
      <c r="F9" s="105">
        <f t="shared" si="0"/>
        <v>8550</v>
      </c>
      <c r="G9" s="106"/>
      <c r="H9" s="87"/>
    </row>
    <row r="10" spans="1:8" s="13" customFormat="1" ht="12" customHeight="1" x14ac:dyDescent="0.2">
      <c r="A10" s="168" t="s">
        <v>601</v>
      </c>
      <c r="B10" s="97" t="s">
        <v>136</v>
      </c>
      <c r="C10" s="39">
        <v>6</v>
      </c>
      <c r="D10" s="39">
        <v>1</v>
      </c>
      <c r="E10" s="86">
        <v>60</v>
      </c>
      <c r="F10" s="105">
        <f t="shared" si="0"/>
        <v>9000</v>
      </c>
      <c r="G10" s="106"/>
      <c r="H10" s="87"/>
    </row>
    <row r="11" spans="1:8" s="13" customFormat="1" ht="12" customHeight="1" x14ac:dyDescent="0.2">
      <c r="A11" s="168" t="s">
        <v>602</v>
      </c>
      <c r="B11" s="15" t="s">
        <v>132</v>
      </c>
      <c r="C11" s="39">
        <v>6</v>
      </c>
      <c r="D11" s="39">
        <v>1.5</v>
      </c>
      <c r="E11" s="86">
        <v>66</v>
      </c>
      <c r="F11" s="105">
        <f t="shared" si="0"/>
        <v>9900</v>
      </c>
      <c r="G11" s="106"/>
      <c r="H11" s="87"/>
    </row>
    <row r="12" spans="1:8" s="13" customFormat="1" ht="12" customHeight="1" x14ac:dyDescent="0.2">
      <c r="A12" s="107" t="s">
        <v>603</v>
      </c>
      <c r="B12" s="15" t="s">
        <v>137</v>
      </c>
      <c r="C12" s="39">
        <v>7</v>
      </c>
      <c r="D12" s="39">
        <v>1.5</v>
      </c>
      <c r="E12" s="86">
        <v>105</v>
      </c>
      <c r="F12" s="105">
        <f t="shared" si="0"/>
        <v>15750</v>
      </c>
      <c r="G12" s="106"/>
      <c r="H12" s="87"/>
    </row>
    <row r="13" spans="1:8" s="13" customFormat="1" ht="12" customHeight="1" x14ac:dyDescent="0.2">
      <c r="A13" s="107" t="s">
        <v>604</v>
      </c>
      <c r="B13" s="97" t="s">
        <v>138</v>
      </c>
      <c r="C13" s="39">
        <v>7</v>
      </c>
      <c r="D13" s="39">
        <v>2</v>
      </c>
      <c r="E13" s="86">
        <v>113</v>
      </c>
      <c r="F13" s="105">
        <f t="shared" si="0"/>
        <v>16950</v>
      </c>
      <c r="G13" s="106"/>
      <c r="H13" s="87"/>
    </row>
    <row r="14" spans="1:8" s="13" customFormat="1" ht="12" customHeight="1" x14ac:dyDescent="0.2">
      <c r="A14" s="107" t="s">
        <v>605</v>
      </c>
      <c r="B14" s="97" t="s">
        <v>139</v>
      </c>
      <c r="C14" s="39">
        <v>8</v>
      </c>
      <c r="D14" s="39">
        <v>1.5</v>
      </c>
      <c r="E14" s="86">
        <v>119</v>
      </c>
      <c r="F14" s="105">
        <f t="shared" si="0"/>
        <v>17850</v>
      </c>
      <c r="G14" s="106"/>
      <c r="H14" s="87"/>
    </row>
    <row r="15" spans="1:8" s="13" customFormat="1" ht="12" customHeight="1" x14ac:dyDescent="0.2">
      <c r="A15" s="107" t="s">
        <v>606</v>
      </c>
      <c r="B15" s="15" t="s">
        <v>140</v>
      </c>
      <c r="C15" s="39">
        <v>8</v>
      </c>
      <c r="D15" s="39">
        <v>2</v>
      </c>
      <c r="E15" s="86">
        <v>126</v>
      </c>
      <c r="F15" s="105">
        <f t="shared" si="0"/>
        <v>18900</v>
      </c>
      <c r="G15" s="106"/>
      <c r="H15" s="87"/>
    </row>
    <row r="16" spans="1:8" s="13" customFormat="1" ht="12" customHeight="1" x14ac:dyDescent="0.2">
      <c r="A16" s="107" t="s">
        <v>607</v>
      </c>
      <c r="B16" s="15" t="s">
        <v>141</v>
      </c>
      <c r="C16" s="39">
        <v>9</v>
      </c>
      <c r="D16" s="39">
        <v>2</v>
      </c>
      <c r="E16" s="86">
        <v>144</v>
      </c>
      <c r="F16" s="105">
        <f t="shared" si="0"/>
        <v>21600</v>
      </c>
      <c r="G16" s="106"/>
      <c r="H16" s="87"/>
    </row>
    <row r="17" spans="1:8" s="13" customFormat="1" ht="12" customHeight="1" x14ac:dyDescent="0.2">
      <c r="A17" s="107" t="s">
        <v>608</v>
      </c>
      <c r="B17" s="15" t="s">
        <v>142</v>
      </c>
      <c r="C17" s="39">
        <v>10</v>
      </c>
      <c r="D17" s="39">
        <v>2</v>
      </c>
      <c r="E17" s="86">
        <v>157</v>
      </c>
      <c r="F17" s="105">
        <f t="shared" si="0"/>
        <v>23550</v>
      </c>
      <c r="G17" s="106"/>
      <c r="H17" s="88"/>
    </row>
    <row r="18" spans="1:8" ht="14.1" customHeight="1" x14ac:dyDescent="0.2">
      <c r="A18" s="2"/>
    </row>
    <row r="19" spans="1:8" ht="14.1" customHeight="1" x14ac:dyDescent="0.25">
      <c r="A19" s="210" t="s">
        <v>51</v>
      </c>
      <c r="B19" s="210"/>
      <c r="C19" s="210"/>
      <c r="D19" s="210"/>
      <c r="E19" s="210"/>
      <c r="F19" s="210"/>
      <c r="G19" s="210"/>
      <c r="H19" s="210"/>
    </row>
    <row r="20" spans="1:8" s="14" customFormat="1" ht="14.1" customHeight="1" x14ac:dyDescent="0.25">
      <c r="A20" s="211" t="s">
        <v>52</v>
      </c>
      <c r="B20" s="211"/>
      <c r="C20" s="211"/>
      <c r="D20" s="211"/>
      <c r="E20" s="211"/>
      <c r="F20" s="211"/>
      <c r="G20" s="211"/>
      <c r="H20" s="211"/>
    </row>
    <row r="21" spans="1:8" ht="33.950000000000003" customHeight="1" x14ac:dyDescent="0.2">
      <c r="A21" s="19" t="s">
        <v>23</v>
      </c>
      <c r="B21" s="19" t="s">
        <v>30</v>
      </c>
      <c r="C21" s="19" t="s">
        <v>22</v>
      </c>
      <c r="D21" s="19" t="s">
        <v>28</v>
      </c>
      <c r="E21" s="19" t="s">
        <v>77</v>
      </c>
      <c r="F21" s="84" t="s">
        <v>63</v>
      </c>
      <c r="G21" s="27"/>
      <c r="H21" s="41"/>
    </row>
    <row r="22" spans="1:8" ht="12" customHeight="1" x14ac:dyDescent="0.2">
      <c r="A22" s="21"/>
      <c r="B22" s="17" t="s">
        <v>16</v>
      </c>
      <c r="C22" s="17" t="s">
        <v>27</v>
      </c>
      <c r="D22" s="17" t="s">
        <v>26</v>
      </c>
      <c r="E22" s="17" t="s">
        <v>25</v>
      </c>
      <c r="F22" s="23" t="s">
        <v>49</v>
      </c>
      <c r="G22" s="23"/>
      <c r="H22" s="43"/>
    </row>
    <row r="23" spans="1:8" ht="12" customHeight="1" x14ac:dyDescent="0.2">
      <c r="A23" s="107" t="s">
        <v>0</v>
      </c>
      <c r="B23" s="15" t="s">
        <v>143</v>
      </c>
      <c r="C23" s="39">
        <v>3</v>
      </c>
      <c r="D23" s="15" t="s">
        <v>1</v>
      </c>
      <c r="E23" s="86">
        <v>28</v>
      </c>
      <c r="F23" s="105">
        <f>E23*170</f>
        <v>4760</v>
      </c>
      <c r="G23" s="108"/>
      <c r="H23" s="5"/>
    </row>
    <row r="24" spans="1:8" ht="12" customHeight="1" x14ac:dyDescent="0.2">
      <c r="A24" s="107" t="s">
        <v>2</v>
      </c>
      <c r="B24" s="15" t="s">
        <v>143</v>
      </c>
      <c r="C24" s="39">
        <v>4</v>
      </c>
      <c r="D24" s="15" t="s">
        <v>1</v>
      </c>
      <c r="E24" s="86">
        <v>35</v>
      </c>
      <c r="F24" s="105">
        <f t="shared" ref="F24:F34" si="1">E24*170</f>
        <v>5950</v>
      </c>
      <c r="G24" s="108"/>
      <c r="H24" s="5"/>
    </row>
    <row r="25" spans="1:8" ht="12" customHeight="1" x14ac:dyDescent="0.2">
      <c r="A25" s="107" t="s">
        <v>3</v>
      </c>
      <c r="B25" s="15" t="s">
        <v>143</v>
      </c>
      <c r="C25" s="39">
        <v>5</v>
      </c>
      <c r="D25" s="15" t="s">
        <v>1</v>
      </c>
      <c r="E25" s="86">
        <v>43</v>
      </c>
      <c r="F25" s="105">
        <f t="shared" si="1"/>
        <v>7310</v>
      </c>
      <c r="G25" s="108"/>
      <c r="H25" s="5"/>
    </row>
    <row r="26" spans="1:8" ht="12" customHeight="1" x14ac:dyDescent="0.2">
      <c r="A26" s="107" t="s">
        <v>4</v>
      </c>
      <c r="B26" s="15" t="s">
        <v>143</v>
      </c>
      <c r="C26" s="39">
        <v>6</v>
      </c>
      <c r="D26" s="15" t="s">
        <v>1</v>
      </c>
      <c r="E26" s="86">
        <v>53</v>
      </c>
      <c r="F26" s="105">
        <f t="shared" si="1"/>
        <v>9010</v>
      </c>
      <c r="G26" s="108"/>
      <c r="H26" s="5"/>
    </row>
    <row r="27" spans="1:8" ht="12" customHeight="1" x14ac:dyDescent="0.2">
      <c r="A27" s="107" t="s">
        <v>5</v>
      </c>
      <c r="B27" s="15" t="s">
        <v>133</v>
      </c>
      <c r="C27" s="39">
        <v>7</v>
      </c>
      <c r="D27" s="15" t="s">
        <v>6</v>
      </c>
      <c r="E27" s="86">
        <v>70</v>
      </c>
      <c r="F27" s="105">
        <f t="shared" si="1"/>
        <v>11900</v>
      </c>
      <c r="G27" s="108"/>
      <c r="H27" s="5"/>
    </row>
    <row r="28" spans="1:8" ht="12" customHeight="1" x14ac:dyDescent="0.2">
      <c r="A28" s="107" t="s">
        <v>7</v>
      </c>
      <c r="B28" s="15" t="s">
        <v>133</v>
      </c>
      <c r="C28" s="39">
        <v>8</v>
      </c>
      <c r="D28" s="15" t="s">
        <v>6</v>
      </c>
      <c r="E28" s="86">
        <v>92</v>
      </c>
      <c r="F28" s="105">
        <f t="shared" si="1"/>
        <v>15640</v>
      </c>
      <c r="G28" s="108"/>
      <c r="H28" s="5"/>
    </row>
    <row r="29" spans="1:8" ht="12" customHeight="1" x14ac:dyDescent="0.2">
      <c r="A29" s="107" t="s">
        <v>8</v>
      </c>
      <c r="B29" s="15" t="s">
        <v>144</v>
      </c>
      <c r="C29" s="39">
        <v>9</v>
      </c>
      <c r="D29" s="15" t="s">
        <v>6</v>
      </c>
      <c r="E29" s="86">
        <v>112</v>
      </c>
      <c r="F29" s="105">
        <f t="shared" si="1"/>
        <v>19040</v>
      </c>
      <c r="G29" s="108"/>
      <c r="H29" s="5"/>
    </row>
    <row r="30" spans="1:8" ht="12" customHeight="1" x14ac:dyDescent="0.2">
      <c r="A30" s="107" t="s">
        <v>12</v>
      </c>
      <c r="B30" s="15" t="s">
        <v>144</v>
      </c>
      <c r="C30" s="39">
        <v>10</v>
      </c>
      <c r="D30" s="15" t="s">
        <v>6</v>
      </c>
      <c r="E30" s="86">
        <v>120</v>
      </c>
      <c r="F30" s="105">
        <f t="shared" si="1"/>
        <v>20400</v>
      </c>
      <c r="G30" s="108"/>
      <c r="H30" s="5"/>
    </row>
    <row r="31" spans="1:8" ht="12" customHeight="1" x14ac:dyDescent="0.2">
      <c r="A31" s="107" t="s">
        <v>13</v>
      </c>
      <c r="B31" s="15" t="s">
        <v>145</v>
      </c>
      <c r="C31" s="39">
        <v>11</v>
      </c>
      <c r="D31" s="15" t="s">
        <v>148</v>
      </c>
      <c r="E31" s="86">
        <v>150</v>
      </c>
      <c r="F31" s="105">
        <f t="shared" si="1"/>
        <v>25500</v>
      </c>
      <c r="G31" s="108"/>
      <c r="H31" s="5"/>
    </row>
    <row r="32" spans="1:8" ht="12" customHeight="1" x14ac:dyDescent="0.2">
      <c r="A32" s="107" t="s">
        <v>15</v>
      </c>
      <c r="B32" s="15" t="s">
        <v>145</v>
      </c>
      <c r="C32" s="39">
        <v>12</v>
      </c>
      <c r="D32" s="15" t="s">
        <v>148</v>
      </c>
      <c r="E32" s="86">
        <v>163</v>
      </c>
      <c r="F32" s="105">
        <f t="shared" si="1"/>
        <v>27710</v>
      </c>
      <c r="G32" s="108"/>
      <c r="H32" s="5"/>
    </row>
    <row r="33" spans="1:8" ht="12" customHeight="1" x14ac:dyDescent="0.2">
      <c r="A33" s="107" t="s">
        <v>20</v>
      </c>
      <c r="B33" s="15" t="s">
        <v>146</v>
      </c>
      <c r="C33" s="39">
        <v>14</v>
      </c>
      <c r="D33" s="15" t="s">
        <v>24</v>
      </c>
      <c r="E33" s="86">
        <v>320</v>
      </c>
      <c r="F33" s="105">
        <f t="shared" si="1"/>
        <v>54400</v>
      </c>
      <c r="G33" s="108"/>
      <c r="H33" s="5"/>
    </row>
    <row r="34" spans="1:8" ht="12" customHeight="1" x14ac:dyDescent="0.2">
      <c r="A34" s="107" t="s">
        <v>21</v>
      </c>
      <c r="B34" s="15" t="s">
        <v>147</v>
      </c>
      <c r="C34" s="39">
        <v>16</v>
      </c>
      <c r="D34" s="15" t="s">
        <v>24</v>
      </c>
      <c r="E34" s="86">
        <v>370</v>
      </c>
      <c r="F34" s="105">
        <f t="shared" si="1"/>
        <v>62900</v>
      </c>
      <c r="G34" s="108"/>
      <c r="H34" s="6"/>
    </row>
    <row r="35" spans="1:8" ht="14.1" customHeight="1" x14ac:dyDescent="0.2"/>
    <row r="36" spans="1:8" ht="14.1" customHeight="1" x14ac:dyDescent="0.25">
      <c r="A36" s="210" t="s">
        <v>54</v>
      </c>
      <c r="B36" s="210"/>
      <c r="C36" s="210"/>
      <c r="D36" s="210"/>
      <c r="E36" s="210"/>
      <c r="F36" s="210"/>
      <c r="G36" s="210"/>
      <c r="H36" s="210"/>
    </row>
    <row r="37" spans="1:8" s="3" customFormat="1" ht="14.1" customHeight="1" x14ac:dyDescent="0.25">
      <c r="A37" s="209" t="s">
        <v>53</v>
      </c>
      <c r="B37" s="209"/>
      <c r="C37" s="209"/>
      <c r="D37" s="209"/>
      <c r="E37" s="209"/>
      <c r="F37" s="209"/>
      <c r="G37" s="209"/>
      <c r="H37" s="209"/>
    </row>
    <row r="38" spans="1:8" s="8" customFormat="1" ht="33.950000000000003" customHeight="1" x14ac:dyDescent="0.2">
      <c r="A38" s="19" t="s">
        <v>23</v>
      </c>
      <c r="B38" s="19" t="s">
        <v>30</v>
      </c>
      <c r="C38" s="19" t="s">
        <v>22</v>
      </c>
      <c r="D38" s="19" t="s">
        <v>28</v>
      </c>
      <c r="E38" s="19" t="s">
        <v>77</v>
      </c>
      <c r="F38" s="84" t="s">
        <v>63</v>
      </c>
      <c r="G38" s="27"/>
      <c r="H38" s="46"/>
    </row>
    <row r="39" spans="1:8" ht="11.1" customHeight="1" x14ac:dyDescent="0.2">
      <c r="A39" s="18"/>
      <c r="B39" s="17" t="s">
        <v>16</v>
      </c>
      <c r="C39" s="17" t="s">
        <v>27</v>
      </c>
      <c r="D39" s="17" t="s">
        <v>26</v>
      </c>
      <c r="E39" s="17" t="s">
        <v>25</v>
      </c>
      <c r="F39" s="23" t="s">
        <v>49</v>
      </c>
      <c r="G39" s="17"/>
      <c r="H39" s="43"/>
    </row>
    <row r="40" spans="1:8" ht="12" customHeight="1" x14ac:dyDescent="0.2">
      <c r="A40" s="107" t="s">
        <v>19</v>
      </c>
      <c r="B40" s="15" t="s">
        <v>10</v>
      </c>
      <c r="C40" s="39">
        <v>8</v>
      </c>
      <c r="D40" s="15" t="s">
        <v>11</v>
      </c>
      <c r="E40" s="78">
        <v>130</v>
      </c>
      <c r="F40" s="108">
        <f>E40*150</f>
        <v>19500</v>
      </c>
      <c r="G40" s="109"/>
      <c r="H40" s="44"/>
    </row>
    <row r="41" spans="1:8" s="100" customFormat="1" ht="12" customHeight="1" x14ac:dyDescent="0.2">
      <c r="A41" s="107" t="s">
        <v>17</v>
      </c>
      <c r="B41" s="97" t="s">
        <v>10</v>
      </c>
      <c r="C41" s="39">
        <v>9</v>
      </c>
      <c r="D41" s="97" t="s">
        <v>11</v>
      </c>
      <c r="E41" s="99">
        <v>160</v>
      </c>
      <c r="F41" s="108">
        <f t="shared" ref="F41:F44" si="2">E41*150</f>
        <v>24000</v>
      </c>
      <c r="G41" s="109"/>
      <c r="H41" s="44"/>
    </row>
    <row r="42" spans="1:8" s="100" customFormat="1" ht="12" customHeight="1" x14ac:dyDescent="0.2">
      <c r="A42" s="107" t="s">
        <v>18</v>
      </c>
      <c r="B42" s="97" t="s">
        <v>10</v>
      </c>
      <c r="C42" s="39">
        <v>10</v>
      </c>
      <c r="D42" s="97" t="s">
        <v>11</v>
      </c>
      <c r="E42" s="99">
        <v>170</v>
      </c>
      <c r="F42" s="108">
        <f t="shared" si="2"/>
        <v>25500</v>
      </c>
      <c r="G42" s="109"/>
      <c r="H42" s="44"/>
    </row>
    <row r="43" spans="1:8" ht="12" customHeight="1" x14ac:dyDescent="0.2">
      <c r="A43" s="107" t="s">
        <v>149</v>
      </c>
      <c r="B43" s="15" t="s">
        <v>10</v>
      </c>
      <c r="C43" s="39">
        <v>11</v>
      </c>
      <c r="D43" s="15" t="s">
        <v>11</v>
      </c>
      <c r="E43" s="78">
        <v>215</v>
      </c>
      <c r="F43" s="108">
        <f t="shared" si="2"/>
        <v>32250</v>
      </c>
      <c r="G43" s="109"/>
      <c r="H43" s="44"/>
    </row>
    <row r="44" spans="1:8" ht="12" customHeight="1" x14ac:dyDescent="0.2">
      <c r="A44" s="107" t="s">
        <v>150</v>
      </c>
      <c r="B44" s="15" t="s">
        <v>10</v>
      </c>
      <c r="C44" s="39">
        <v>12</v>
      </c>
      <c r="D44" s="15" t="s">
        <v>11</v>
      </c>
      <c r="E44" s="78">
        <v>235</v>
      </c>
      <c r="F44" s="108">
        <f t="shared" si="2"/>
        <v>35250</v>
      </c>
      <c r="G44" s="109"/>
      <c r="H44" s="45"/>
    </row>
    <row r="45" spans="1:8" ht="12" customHeight="1" x14ac:dyDescent="0.2"/>
    <row r="46" spans="1:8" ht="12" customHeight="1" x14ac:dyDescent="0.2">
      <c r="E46" s="16" t="s">
        <v>40</v>
      </c>
      <c r="F46" s="83"/>
      <c r="G46" s="30"/>
      <c r="H46" s="30"/>
    </row>
    <row r="47" spans="1:8" ht="12" customHeight="1" x14ac:dyDescent="0.2">
      <c r="E47" s="185" t="s">
        <v>39</v>
      </c>
      <c r="F47" s="185"/>
      <c r="G47" s="185"/>
      <c r="H47" s="185"/>
    </row>
  </sheetData>
  <mergeCells count="6">
    <mergeCell ref="A2:H2"/>
    <mergeCell ref="E47:H47"/>
    <mergeCell ref="A37:H37"/>
    <mergeCell ref="A19:H19"/>
    <mergeCell ref="A36:H36"/>
    <mergeCell ref="A20:H20"/>
  </mergeCells>
  <pageMargins left="0" right="0" top="0" bottom="0" header="0.31496062992125984" footer="0.31496062992125984"/>
  <pageSetup paperSize="9" scale="9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workbookViewId="0">
      <selection activeCell="G40" sqref="G40"/>
    </sheetView>
  </sheetViews>
  <sheetFormatPr defaultColWidth="9.140625" defaultRowHeight="14.25" x14ac:dyDescent="0.2"/>
  <cols>
    <col min="1" max="1" width="17.85546875" style="1" customWidth="1"/>
    <col min="2" max="2" width="13.7109375" style="1" customWidth="1"/>
    <col min="3" max="5" width="8.7109375" style="1" customWidth="1"/>
    <col min="6" max="6" width="10.7109375" style="85" customWidth="1"/>
    <col min="7" max="7" width="10.7109375" style="89" customWidth="1"/>
    <col min="8" max="8" width="22.7109375" style="1" customWidth="1"/>
    <col min="9" max="9" width="14.7109375" style="1" customWidth="1"/>
    <col min="10" max="14" width="11.7109375" style="1" customWidth="1"/>
    <col min="15" max="16384" width="9.140625" style="1"/>
  </cols>
  <sheetData>
    <row r="1" spans="1:8" ht="9.9499999999999993" customHeight="1" x14ac:dyDescent="0.2"/>
    <row r="2" spans="1:8" s="14" customFormat="1" ht="14.1" customHeight="1" x14ac:dyDescent="0.25">
      <c r="A2" s="208" t="s">
        <v>55</v>
      </c>
      <c r="B2" s="208"/>
      <c r="C2" s="208"/>
      <c r="D2" s="208"/>
      <c r="E2" s="208"/>
      <c r="F2" s="208"/>
      <c r="G2" s="208"/>
      <c r="H2" s="208"/>
    </row>
    <row r="3" spans="1:8" ht="33.950000000000003" customHeight="1" x14ac:dyDescent="0.2">
      <c r="A3" s="205" t="s">
        <v>23</v>
      </c>
      <c r="B3" s="19" t="s">
        <v>30</v>
      </c>
      <c r="C3" s="19" t="s">
        <v>22</v>
      </c>
      <c r="D3" s="19" t="s">
        <v>61</v>
      </c>
      <c r="E3" s="19" t="s">
        <v>70</v>
      </c>
      <c r="F3" s="84" t="s">
        <v>62</v>
      </c>
      <c r="G3" s="27"/>
      <c r="H3" s="41"/>
    </row>
    <row r="4" spans="1:8" s="8" customFormat="1" ht="11.1" customHeight="1" x14ac:dyDescent="0.2">
      <c r="A4" s="206"/>
      <c r="B4" s="23" t="s">
        <v>16</v>
      </c>
      <c r="C4" s="23" t="s">
        <v>27</v>
      </c>
      <c r="D4" s="23" t="s">
        <v>48</v>
      </c>
      <c r="E4" s="23" t="s">
        <v>25</v>
      </c>
      <c r="F4" s="23" t="s">
        <v>49</v>
      </c>
      <c r="G4" s="17"/>
      <c r="H4" s="42"/>
    </row>
    <row r="5" spans="1:8" s="7" customFormat="1" ht="11.45" customHeight="1" x14ac:dyDescent="0.2">
      <c r="A5" s="107" t="s">
        <v>609</v>
      </c>
      <c r="B5" s="15" t="s">
        <v>152</v>
      </c>
      <c r="C5" s="39">
        <v>8</v>
      </c>
      <c r="D5" s="32">
        <v>2</v>
      </c>
      <c r="E5" s="78">
        <v>225</v>
      </c>
      <c r="F5" s="108">
        <f>E5*120</f>
        <v>27000</v>
      </c>
      <c r="G5" s="109"/>
      <c r="H5" s="10"/>
    </row>
    <row r="6" spans="1:8" s="7" customFormat="1" ht="11.45" customHeight="1" x14ac:dyDescent="0.2">
      <c r="A6" s="107" t="s">
        <v>610</v>
      </c>
      <c r="B6" s="15" t="s">
        <v>152</v>
      </c>
      <c r="C6" s="39">
        <v>9</v>
      </c>
      <c r="D6" s="32">
        <v>2</v>
      </c>
      <c r="E6" s="78">
        <v>245</v>
      </c>
      <c r="F6" s="108">
        <f t="shared" ref="F6:F14" si="0">E6*120</f>
        <v>29400</v>
      </c>
      <c r="G6" s="109"/>
      <c r="H6" s="10"/>
    </row>
    <row r="7" spans="1:8" s="7" customFormat="1" ht="11.45" customHeight="1" x14ac:dyDescent="0.2">
      <c r="A7" s="107" t="s">
        <v>611</v>
      </c>
      <c r="B7" s="15" t="s">
        <v>153</v>
      </c>
      <c r="C7" s="39">
        <v>9</v>
      </c>
      <c r="D7" s="32">
        <v>2.5</v>
      </c>
      <c r="E7" s="78">
        <v>260</v>
      </c>
      <c r="F7" s="108">
        <f t="shared" si="0"/>
        <v>31200</v>
      </c>
      <c r="G7" s="109"/>
      <c r="H7" s="10"/>
    </row>
    <row r="8" spans="1:8" s="7" customFormat="1" ht="11.45" customHeight="1" x14ac:dyDescent="0.2">
      <c r="A8" s="107" t="s">
        <v>612</v>
      </c>
      <c r="B8" s="15" t="s">
        <v>152</v>
      </c>
      <c r="C8" s="39">
        <v>10</v>
      </c>
      <c r="D8" s="32">
        <v>2</v>
      </c>
      <c r="E8" s="78">
        <v>270</v>
      </c>
      <c r="F8" s="108">
        <f t="shared" si="0"/>
        <v>32400</v>
      </c>
      <c r="G8" s="109"/>
      <c r="H8" s="10"/>
    </row>
    <row r="9" spans="1:8" s="7" customFormat="1" ht="11.45" customHeight="1" x14ac:dyDescent="0.2">
      <c r="A9" s="107" t="s">
        <v>613</v>
      </c>
      <c r="B9" s="15" t="s">
        <v>154</v>
      </c>
      <c r="C9" s="39">
        <v>8</v>
      </c>
      <c r="D9" s="32">
        <v>2</v>
      </c>
      <c r="E9" s="78">
        <v>300</v>
      </c>
      <c r="F9" s="108">
        <f t="shared" si="0"/>
        <v>36000</v>
      </c>
      <c r="G9" s="110"/>
      <c r="H9" s="10"/>
    </row>
    <row r="10" spans="1:8" s="7" customFormat="1" ht="11.45" customHeight="1" x14ac:dyDescent="0.2">
      <c r="A10" s="107" t="s">
        <v>614</v>
      </c>
      <c r="B10" s="15" t="s">
        <v>154</v>
      </c>
      <c r="C10" s="39">
        <v>9</v>
      </c>
      <c r="D10" s="32">
        <v>2</v>
      </c>
      <c r="E10" s="78">
        <v>330</v>
      </c>
      <c r="F10" s="108">
        <f t="shared" si="0"/>
        <v>39600</v>
      </c>
      <c r="G10" s="109"/>
      <c r="H10" s="10"/>
    </row>
    <row r="11" spans="1:8" s="7" customFormat="1" ht="11.45" customHeight="1" x14ac:dyDescent="0.2">
      <c r="A11" s="107" t="s">
        <v>615</v>
      </c>
      <c r="B11" s="15" t="s">
        <v>155</v>
      </c>
      <c r="C11" s="39">
        <v>9</v>
      </c>
      <c r="D11" s="32">
        <v>2.5</v>
      </c>
      <c r="E11" s="78">
        <v>340</v>
      </c>
      <c r="F11" s="108">
        <f t="shared" si="0"/>
        <v>40800</v>
      </c>
      <c r="G11" s="109"/>
      <c r="H11" s="10"/>
    </row>
    <row r="12" spans="1:8" s="7" customFormat="1" ht="11.45" customHeight="1" x14ac:dyDescent="0.2">
      <c r="A12" s="107" t="s">
        <v>616</v>
      </c>
      <c r="B12" s="15" t="s">
        <v>155</v>
      </c>
      <c r="C12" s="39">
        <v>10</v>
      </c>
      <c r="D12" s="32">
        <v>2</v>
      </c>
      <c r="E12" s="78">
        <v>425</v>
      </c>
      <c r="F12" s="108">
        <f t="shared" si="0"/>
        <v>51000</v>
      </c>
      <c r="G12" s="109"/>
      <c r="H12" s="10"/>
    </row>
    <row r="13" spans="1:8" s="7" customFormat="1" ht="11.45" customHeight="1" x14ac:dyDescent="0.2">
      <c r="A13" s="107" t="s">
        <v>617</v>
      </c>
      <c r="B13" s="15" t="s">
        <v>156</v>
      </c>
      <c r="C13" s="39">
        <v>8</v>
      </c>
      <c r="D13" s="32">
        <v>2.5</v>
      </c>
      <c r="E13" s="78">
        <v>380</v>
      </c>
      <c r="F13" s="108">
        <f t="shared" si="0"/>
        <v>45600</v>
      </c>
      <c r="G13" s="109"/>
      <c r="H13" s="10"/>
    </row>
    <row r="14" spans="1:8" s="7" customFormat="1" ht="11.45" customHeight="1" x14ac:dyDescent="0.2">
      <c r="A14" s="107" t="s">
        <v>618</v>
      </c>
      <c r="B14" s="15" t="s">
        <v>156</v>
      </c>
      <c r="C14" s="39">
        <v>9</v>
      </c>
      <c r="D14" s="32">
        <v>2.5</v>
      </c>
      <c r="E14" s="78">
        <v>420</v>
      </c>
      <c r="F14" s="108">
        <f t="shared" si="0"/>
        <v>50400</v>
      </c>
      <c r="G14" s="109"/>
      <c r="H14" s="10"/>
    </row>
    <row r="15" spans="1:8" ht="9.9499999999999993" customHeight="1" x14ac:dyDescent="0.2">
      <c r="A15" s="2"/>
    </row>
    <row r="16" spans="1:8" s="14" customFormat="1" ht="14.1" customHeight="1" x14ac:dyDescent="0.25">
      <c r="A16" s="210" t="s">
        <v>57</v>
      </c>
      <c r="B16" s="210"/>
      <c r="C16" s="210"/>
      <c r="D16" s="210"/>
      <c r="E16" s="210"/>
      <c r="F16" s="210"/>
      <c r="G16" s="210"/>
      <c r="H16" s="210"/>
    </row>
    <row r="17" spans="1:10" s="14" customFormat="1" ht="14.1" customHeight="1" x14ac:dyDescent="0.25">
      <c r="A17" s="212" t="s">
        <v>56</v>
      </c>
      <c r="B17" s="212"/>
      <c r="C17" s="212"/>
      <c r="D17" s="212"/>
      <c r="E17" s="212"/>
      <c r="F17" s="212"/>
      <c r="G17" s="212"/>
      <c r="H17" s="212"/>
    </row>
    <row r="18" spans="1:10" ht="33.950000000000003" customHeight="1" x14ac:dyDescent="0.2">
      <c r="A18" s="205" t="s">
        <v>23</v>
      </c>
      <c r="B18" s="19" t="s">
        <v>30</v>
      </c>
      <c r="C18" s="19" t="s">
        <v>22</v>
      </c>
      <c r="D18" s="19" t="s">
        <v>78</v>
      </c>
      <c r="E18" s="19" t="s">
        <v>77</v>
      </c>
      <c r="F18" s="84" t="s">
        <v>62</v>
      </c>
      <c r="G18" s="27"/>
      <c r="H18" s="41"/>
    </row>
    <row r="19" spans="1:10" ht="11.1" customHeight="1" x14ac:dyDescent="0.2">
      <c r="A19" s="206"/>
      <c r="B19" s="23" t="s">
        <v>16</v>
      </c>
      <c r="C19" s="23" t="s">
        <v>27</v>
      </c>
      <c r="D19" s="23" t="s">
        <v>79</v>
      </c>
      <c r="E19" s="23" t="s">
        <v>25</v>
      </c>
      <c r="F19" s="23" t="s">
        <v>49</v>
      </c>
      <c r="G19" s="17"/>
      <c r="H19" s="43"/>
    </row>
    <row r="20" spans="1:10" ht="11.45" customHeight="1" x14ac:dyDescent="0.2">
      <c r="A20" s="107" t="s">
        <v>157</v>
      </c>
      <c r="B20" s="15" t="s">
        <v>151</v>
      </c>
      <c r="C20" s="39">
        <v>8</v>
      </c>
      <c r="D20" s="15">
        <v>440</v>
      </c>
      <c r="E20" s="78">
        <v>184</v>
      </c>
      <c r="F20" s="108">
        <f>E20*120</f>
        <v>22080</v>
      </c>
      <c r="G20" s="109"/>
      <c r="H20" s="5"/>
    </row>
    <row r="21" spans="1:10" ht="11.45" customHeight="1" x14ac:dyDescent="0.2">
      <c r="A21" s="107" t="s">
        <v>158</v>
      </c>
      <c r="B21" s="15" t="s">
        <v>151</v>
      </c>
      <c r="C21" s="39">
        <v>9</v>
      </c>
      <c r="D21" s="15">
        <v>440</v>
      </c>
      <c r="E21" s="78">
        <v>204</v>
      </c>
      <c r="F21" s="108">
        <f t="shared" ref="F21:F31" si="1">E21*120</f>
        <v>24480</v>
      </c>
      <c r="G21" s="109"/>
      <c r="H21" s="5"/>
      <c r="I21" s="120"/>
      <c r="J21" s="120"/>
    </row>
    <row r="22" spans="1:10" ht="11.45" customHeight="1" x14ac:dyDescent="0.2">
      <c r="A22" s="107" t="s">
        <v>159</v>
      </c>
      <c r="B22" s="15" t="s">
        <v>151</v>
      </c>
      <c r="C22" s="39">
        <v>10</v>
      </c>
      <c r="D22" s="15">
        <v>440</v>
      </c>
      <c r="E22" s="78">
        <v>225</v>
      </c>
      <c r="F22" s="108">
        <f t="shared" si="1"/>
        <v>27000</v>
      </c>
      <c r="G22" s="109"/>
      <c r="H22" s="5"/>
      <c r="I22" s="120"/>
      <c r="J22" s="120"/>
    </row>
    <row r="23" spans="1:10" ht="11.45" customHeight="1" x14ac:dyDescent="0.2">
      <c r="A23" s="107" t="s">
        <v>160</v>
      </c>
      <c r="B23" s="15" t="s">
        <v>155</v>
      </c>
      <c r="C23" s="39">
        <v>8</v>
      </c>
      <c r="D23" s="15">
        <v>520</v>
      </c>
      <c r="E23" s="78">
        <v>221</v>
      </c>
      <c r="F23" s="108">
        <f t="shared" si="1"/>
        <v>26520</v>
      </c>
      <c r="G23" s="109"/>
      <c r="H23" s="5"/>
      <c r="I23" s="120"/>
      <c r="J23" s="120"/>
    </row>
    <row r="24" spans="1:10" ht="11.45" customHeight="1" x14ac:dyDescent="0.2">
      <c r="A24" s="107" t="s">
        <v>161</v>
      </c>
      <c r="B24" s="15" t="s">
        <v>155</v>
      </c>
      <c r="C24" s="39">
        <v>9</v>
      </c>
      <c r="D24" s="15">
        <v>520</v>
      </c>
      <c r="E24" s="78">
        <v>245</v>
      </c>
      <c r="F24" s="108">
        <f t="shared" si="1"/>
        <v>29400</v>
      </c>
      <c r="G24" s="110"/>
      <c r="H24" s="5"/>
      <c r="I24" s="120"/>
      <c r="J24" s="120"/>
    </row>
    <row r="25" spans="1:10" ht="11.45" customHeight="1" x14ac:dyDescent="0.2">
      <c r="A25" s="107" t="s">
        <v>162</v>
      </c>
      <c r="B25" s="15" t="s">
        <v>155</v>
      </c>
      <c r="C25" s="39">
        <v>10</v>
      </c>
      <c r="D25" s="15">
        <v>520</v>
      </c>
      <c r="E25" s="78">
        <v>268</v>
      </c>
      <c r="F25" s="108">
        <f t="shared" si="1"/>
        <v>32160</v>
      </c>
      <c r="G25" s="109"/>
      <c r="H25" s="5"/>
      <c r="I25" s="120"/>
      <c r="J25" s="120"/>
    </row>
    <row r="26" spans="1:10" ht="11.45" customHeight="1" x14ac:dyDescent="0.2">
      <c r="A26" s="107" t="s">
        <v>163</v>
      </c>
      <c r="B26" s="15" t="s">
        <v>155</v>
      </c>
      <c r="C26" s="39">
        <v>8</v>
      </c>
      <c r="D26" s="15">
        <v>540</v>
      </c>
      <c r="E26" s="78">
        <v>280</v>
      </c>
      <c r="F26" s="108">
        <f t="shared" si="1"/>
        <v>33600</v>
      </c>
      <c r="G26" s="109"/>
      <c r="H26" s="5"/>
      <c r="I26" s="120"/>
      <c r="J26" s="120"/>
    </row>
    <row r="27" spans="1:10" ht="11.45" customHeight="1" x14ac:dyDescent="0.2">
      <c r="A27" s="107" t="s">
        <v>164</v>
      </c>
      <c r="B27" s="15" t="s">
        <v>155</v>
      </c>
      <c r="C27" s="39">
        <v>9</v>
      </c>
      <c r="D27" s="15">
        <v>540</v>
      </c>
      <c r="E27" s="78">
        <v>311</v>
      </c>
      <c r="F27" s="108">
        <f t="shared" si="1"/>
        <v>37320</v>
      </c>
      <c r="G27" s="109"/>
      <c r="H27" s="5"/>
      <c r="I27" s="120"/>
      <c r="J27" s="120"/>
    </row>
    <row r="28" spans="1:10" ht="11.45" customHeight="1" x14ac:dyDescent="0.2">
      <c r="A28" s="107" t="s">
        <v>165</v>
      </c>
      <c r="B28" s="15" t="s">
        <v>155</v>
      </c>
      <c r="C28" s="39">
        <v>10</v>
      </c>
      <c r="D28" s="15">
        <v>540</v>
      </c>
      <c r="E28" s="78">
        <v>399</v>
      </c>
      <c r="F28" s="108">
        <f t="shared" si="1"/>
        <v>47880</v>
      </c>
      <c r="G28" s="109"/>
      <c r="H28" s="5"/>
      <c r="I28" s="120"/>
      <c r="J28" s="120"/>
    </row>
    <row r="29" spans="1:10" ht="11.45" customHeight="1" x14ac:dyDescent="0.2">
      <c r="A29" s="107" t="s">
        <v>166</v>
      </c>
      <c r="B29" s="15" t="s">
        <v>155</v>
      </c>
      <c r="C29" s="39">
        <v>8</v>
      </c>
      <c r="D29" s="15">
        <v>540</v>
      </c>
      <c r="E29" s="78">
        <v>327</v>
      </c>
      <c r="F29" s="108">
        <f t="shared" si="1"/>
        <v>39240</v>
      </c>
      <c r="G29" s="109"/>
      <c r="H29" s="5"/>
      <c r="I29" s="120"/>
      <c r="J29" s="120"/>
    </row>
    <row r="30" spans="1:10" ht="11.45" customHeight="1" x14ac:dyDescent="0.2">
      <c r="A30" s="107" t="s">
        <v>167</v>
      </c>
      <c r="B30" s="15" t="s">
        <v>169</v>
      </c>
      <c r="C30" s="39">
        <v>9</v>
      </c>
      <c r="D30" s="15">
        <v>540</v>
      </c>
      <c r="E30" s="78">
        <v>380</v>
      </c>
      <c r="F30" s="108">
        <f t="shared" si="1"/>
        <v>45600</v>
      </c>
      <c r="G30" s="109"/>
      <c r="H30" s="5"/>
      <c r="I30" s="120"/>
      <c r="J30" s="120"/>
    </row>
    <row r="31" spans="1:10" ht="11.45" customHeight="1" x14ac:dyDescent="0.2">
      <c r="A31" s="107" t="s">
        <v>168</v>
      </c>
      <c r="B31" s="15" t="s">
        <v>170</v>
      </c>
      <c r="C31" s="39">
        <v>10</v>
      </c>
      <c r="D31" s="15">
        <v>570</v>
      </c>
      <c r="E31" s="78">
        <v>442</v>
      </c>
      <c r="F31" s="108">
        <f t="shared" si="1"/>
        <v>53040</v>
      </c>
      <c r="G31" s="110"/>
      <c r="H31" s="5"/>
      <c r="I31" s="120"/>
      <c r="J31" s="120"/>
    </row>
    <row r="32" spans="1:10" ht="9.9499999999999993" customHeight="1" x14ac:dyDescent="0.2">
      <c r="I32" s="120"/>
    </row>
    <row r="33" spans="5:8" s="8" customFormat="1" ht="12" customHeight="1" x14ac:dyDescent="0.2">
      <c r="E33" s="184" t="s">
        <v>40</v>
      </c>
      <c r="F33" s="184"/>
      <c r="G33" s="184"/>
      <c r="H33" s="184"/>
    </row>
    <row r="34" spans="5:8" s="8" customFormat="1" ht="12" customHeight="1" x14ac:dyDescent="0.2">
      <c r="E34" s="185" t="s">
        <v>39</v>
      </c>
      <c r="F34" s="185"/>
      <c r="G34" s="185"/>
      <c r="H34" s="185"/>
    </row>
  </sheetData>
  <mergeCells count="7">
    <mergeCell ref="E34:H34"/>
    <mergeCell ref="A2:H2"/>
    <mergeCell ref="A16:H16"/>
    <mergeCell ref="A17:H17"/>
    <mergeCell ref="E33:H33"/>
    <mergeCell ref="A3:A4"/>
    <mergeCell ref="A18:A19"/>
  </mergeCells>
  <pageMargins left="0" right="0" top="0" bottom="0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74"/>
  <sheetViews>
    <sheetView workbookViewId="0">
      <selection activeCell="L41" sqref="L41"/>
    </sheetView>
  </sheetViews>
  <sheetFormatPr defaultColWidth="9.140625" defaultRowHeight="14.25" x14ac:dyDescent="0.2"/>
  <cols>
    <col min="1" max="1" width="18.42578125" style="120" customWidth="1"/>
    <col min="2" max="2" width="7.7109375" style="120" customWidth="1"/>
    <col min="3" max="3" width="10.7109375" style="120" customWidth="1"/>
    <col min="4" max="4" width="8.7109375" style="120" customWidth="1"/>
    <col min="5" max="5" width="8.7109375" style="89" customWidth="1"/>
    <col min="6" max="6" width="9.5703125" style="120" customWidth="1"/>
    <col min="7" max="7" width="11.140625" style="120" customWidth="1"/>
    <col min="8" max="9" width="13.28515625" style="89" customWidth="1"/>
    <col min="10" max="13" width="11.7109375" style="120" customWidth="1"/>
    <col min="14" max="16384" width="9.140625" style="120"/>
  </cols>
  <sheetData>
    <row r="2" spans="1:9" s="3" customFormat="1" ht="15" x14ac:dyDescent="0.25">
      <c r="A2" s="207" t="s">
        <v>619</v>
      </c>
      <c r="B2" s="207"/>
      <c r="C2" s="207"/>
      <c r="D2" s="207"/>
      <c r="E2" s="207"/>
      <c r="F2" s="207"/>
      <c r="G2" s="207"/>
      <c r="H2" s="207"/>
      <c r="I2" s="207"/>
    </row>
    <row r="3" spans="1:9" ht="45" x14ac:dyDescent="0.2">
      <c r="A3" s="148" t="s">
        <v>23</v>
      </c>
      <c r="B3" s="148" t="s">
        <v>81</v>
      </c>
      <c r="C3" s="148" t="s">
        <v>30</v>
      </c>
      <c r="D3" s="148" t="s">
        <v>22</v>
      </c>
      <c r="E3" s="148" t="s">
        <v>61</v>
      </c>
      <c r="F3" s="205" t="s">
        <v>315</v>
      </c>
      <c r="G3" s="148" t="s">
        <v>77</v>
      </c>
      <c r="H3" s="148" t="s">
        <v>63</v>
      </c>
      <c r="I3" s="27"/>
    </row>
    <row r="4" spans="1:9" x14ac:dyDescent="0.2">
      <c r="A4" s="22"/>
      <c r="B4" s="22" t="s">
        <v>82</v>
      </c>
      <c r="C4" s="23" t="s">
        <v>16</v>
      </c>
      <c r="D4" s="23" t="s">
        <v>123</v>
      </c>
      <c r="E4" s="23" t="s">
        <v>66</v>
      </c>
      <c r="F4" s="206"/>
      <c r="G4" s="23" t="s">
        <v>82</v>
      </c>
      <c r="H4" s="17" t="s">
        <v>49</v>
      </c>
      <c r="I4" s="17"/>
    </row>
    <row r="5" spans="1:9" x14ac:dyDescent="0.2">
      <c r="A5" s="157" t="s">
        <v>655</v>
      </c>
      <c r="B5" s="158">
        <v>400</v>
      </c>
      <c r="C5" s="164" t="s">
        <v>622</v>
      </c>
      <c r="D5" s="160">
        <v>9</v>
      </c>
      <c r="E5" s="160">
        <v>2</v>
      </c>
      <c r="F5" s="163" t="s">
        <v>651</v>
      </c>
      <c r="G5" s="174">
        <v>340</v>
      </c>
      <c r="H5" s="128">
        <f>120*G5</f>
        <v>40800</v>
      </c>
      <c r="I5" s="128"/>
    </row>
    <row r="6" spans="1:9" x14ac:dyDescent="0.2">
      <c r="A6" s="157" t="s">
        <v>656</v>
      </c>
      <c r="B6" s="158">
        <v>400</v>
      </c>
      <c r="C6" s="164" t="s">
        <v>623</v>
      </c>
      <c r="D6" s="160">
        <v>9</v>
      </c>
      <c r="E6" s="160">
        <v>2.5</v>
      </c>
      <c r="F6" s="163" t="s">
        <v>651</v>
      </c>
      <c r="G6" s="174">
        <v>355</v>
      </c>
      <c r="H6" s="128">
        <f t="shared" ref="H6:H36" si="0">120*G6</f>
        <v>42600</v>
      </c>
      <c r="I6" s="128"/>
    </row>
    <row r="7" spans="1:9" x14ac:dyDescent="0.2">
      <c r="A7" s="157" t="s">
        <v>657</v>
      </c>
      <c r="B7" s="158">
        <v>400</v>
      </c>
      <c r="C7" s="164" t="s">
        <v>624</v>
      </c>
      <c r="D7" s="160">
        <v>9</v>
      </c>
      <c r="E7" s="160">
        <v>3</v>
      </c>
      <c r="F7" s="163" t="s">
        <v>651</v>
      </c>
      <c r="G7" s="174">
        <v>371</v>
      </c>
      <c r="H7" s="128">
        <f t="shared" si="0"/>
        <v>44520</v>
      </c>
      <c r="I7" s="128"/>
    </row>
    <row r="8" spans="1:9" x14ac:dyDescent="0.2">
      <c r="A8" s="157" t="s">
        <v>658</v>
      </c>
      <c r="B8" s="158">
        <v>400</v>
      </c>
      <c r="C8" s="164" t="s">
        <v>625</v>
      </c>
      <c r="D8" s="160">
        <v>10</v>
      </c>
      <c r="E8" s="160">
        <v>2</v>
      </c>
      <c r="F8" s="163" t="s">
        <v>651</v>
      </c>
      <c r="G8" s="174">
        <v>390</v>
      </c>
      <c r="H8" s="128">
        <f t="shared" si="0"/>
        <v>46800</v>
      </c>
      <c r="I8" s="128"/>
    </row>
    <row r="9" spans="1:9" x14ac:dyDescent="0.2">
      <c r="A9" s="157" t="s">
        <v>659</v>
      </c>
      <c r="B9" s="158">
        <v>700</v>
      </c>
      <c r="C9" s="164" t="s">
        <v>626</v>
      </c>
      <c r="D9" s="160">
        <v>9</v>
      </c>
      <c r="E9" s="160">
        <v>2</v>
      </c>
      <c r="F9" s="163" t="s">
        <v>652</v>
      </c>
      <c r="G9" s="174">
        <v>480</v>
      </c>
      <c r="H9" s="128">
        <f t="shared" si="0"/>
        <v>57600</v>
      </c>
      <c r="I9" s="128"/>
    </row>
    <row r="10" spans="1:9" x14ac:dyDescent="0.2">
      <c r="A10" s="157" t="s">
        <v>660</v>
      </c>
      <c r="B10" s="158">
        <v>700</v>
      </c>
      <c r="C10" s="164" t="s">
        <v>627</v>
      </c>
      <c r="D10" s="160">
        <v>9</v>
      </c>
      <c r="E10" s="160">
        <v>2.5</v>
      </c>
      <c r="F10" s="163" t="s">
        <v>652</v>
      </c>
      <c r="G10" s="174">
        <v>502</v>
      </c>
      <c r="H10" s="128">
        <f t="shared" si="0"/>
        <v>60240</v>
      </c>
      <c r="I10" s="128"/>
    </row>
    <row r="11" spans="1:9" x14ac:dyDescent="0.2">
      <c r="A11" s="157" t="s">
        <v>661</v>
      </c>
      <c r="B11" s="158">
        <v>700</v>
      </c>
      <c r="C11" s="164" t="s">
        <v>628</v>
      </c>
      <c r="D11" s="160">
        <v>9</v>
      </c>
      <c r="E11" s="160">
        <v>3</v>
      </c>
      <c r="F11" s="163" t="s">
        <v>652</v>
      </c>
      <c r="G11" s="174">
        <v>523</v>
      </c>
      <c r="H11" s="128">
        <f t="shared" si="0"/>
        <v>62760</v>
      </c>
      <c r="I11" s="128"/>
    </row>
    <row r="12" spans="1:9" x14ac:dyDescent="0.2">
      <c r="A12" s="157" t="s">
        <v>662</v>
      </c>
      <c r="B12" s="158">
        <v>700</v>
      </c>
      <c r="C12" s="164" t="s">
        <v>629</v>
      </c>
      <c r="D12" s="160">
        <v>10</v>
      </c>
      <c r="E12" s="160">
        <v>2</v>
      </c>
      <c r="F12" s="163" t="s">
        <v>652</v>
      </c>
      <c r="G12" s="174">
        <v>537</v>
      </c>
      <c r="H12" s="128">
        <f t="shared" si="0"/>
        <v>64440</v>
      </c>
      <c r="I12" s="128"/>
    </row>
    <row r="13" spans="1:9" x14ac:dyDescent="0.2">
      <c r="A13" s="157" t="s">
        <v>663</v>
      </c>
      <c r="B13" s="158">
        <v>1000</v>
      </c>
      <c r="C13" s="164" t="s">
        <v>630</v>
      </c>
      <c r="D13" s="160">
        <v>9</v>
      </c>
      <c r="E13" s="160">
        <v>2</v>
      </c>
      <c r="F13" s="163" t="s">
        <v>652</v>
      </c>
      <c r="G13" s="174">
        <v>507</v>
      </c>
      <c r="H13" s="128">
        <f t="shared" si="0"/>
        <v>60840</v>
      </c>
      <c r="I13" s="128"/>
    </row>
    <row r="14" spans="1:9" x14ac:dyDescent="0.2">
      <c r="A14" s="157" t="s">
        <v>664</v>
      </c>
      <c r="B14" s="158">
        <v>1000</v>
      </c>
      <c r="C14" s="164" t="s">
        <v>631</v>
      </c>
      <c r="D14" s="160">
        <v>9</v>
      </c>
      <c r="E14" s="160">
        <v>2.5</v>
      </c>
      <c r="F14" s="163" t="s">
        <v>652</v>
      </c>
      <c r="G14" s="174">
        <v>530</v>
      </c>
      <c r="H14" s="128">
        <f t="shared" si="0"/>
        <v>63600</v>
      </c>
      <c r="I14" s="128"/>
    </row>
    <row r="15" spans="1:9" x14ac:dyDescent="0.2">
      <c r="A15" s="157" t="s">
        <v>665</v>
      </c>
      <c r="B15" s="158">
        <v>1000</v>
      </c>
      <c r="C15" s="164" t="s">
        <v>632</v>
      </c>
      <c r="D15" s="160">
        <v>9</v>
      </c>
      <c r="E15" s="160">
        <v>3</v>
      </c>
      <c r="F15" s="163" t="s">
        <v>652</v>
      </c>
      <c r="G15" s="174">
        <v>553</v>
      </c>
      <c r="H15" s="128">
        <f t="shared" si="0"/>
        <v>66360</v>
      </c>
      <c r="I15" s="128"/>
    </row>
    <row r="16" spans="1:9" x14ac:dyDescent="0.2">
      <c r="A16" s="157" t="s">
        <v>666</v>
      </c>
      <c r="B16" s="158">
        <v>1000</v>
      </c>
      <c r="C16" s="164" t="s">
        <v>633</v>
      </c>
      <c r="D16" s="160">
        <v>10</v>
      </c>
      <c r="E16" s="160">
        <v>2</v>
      </c>
      <c r="F16" s="163" t="s">
        <v>652</v>
      </c>
      <c r="G16" s="174">
        <v>597</v>
      </c>
      <c r="H16" s="128">
        <f t="shared" si="0"/>
        <v>71640</v>
      </c>
      <c r="I16" s="128"/>
    </row>
    <row r="17" spans="1:9" x14ac:dyDescent="0.2">
      <c r="A17" s="157" t="s">
        <v>667</v>
      </c>
      <c r="B17" s="158">
        <v>1500</v>
      </c>
      <c r="C17" s="164" t="s">
        <v>634</v>
      </c>
      <c r="D17" s="160">
        <v>9</v>
      </c>
      <c r="E17" s="160">
        <v>2</v>
      </c>
      <c r="F17" s="163" t="s">
        <v>653</v>
      </c>
      <c r="G17" s="174">
        <v>590</v>
      </c>
      <c r="H17" s="128">
        <f t="shared" si="0"/>
        <v>70800</v>
      </c>
      <c r="I17" s="128"/>
    </row>
    <row r="18" spans="1:9" x14ac:dyDescent="0.2">
      <c r="A18" s="157" t="s">
        <v>668</v>
      </c>
      <c r="B18" s="158">
        <v>1500</v>
      </c>
      <c r="C18" s="164" t="s">
        <v>635</v>
      </c>
      <c r="D18" s="160">
        <v>9</v>
      </c>
      <c r="E18" s="160">
        <v>2.5</v>
      </c>
      <c r="F18" s="163" t="s">
        <v>653</v>
      </c>
      <c r="G18" s="174">
        <v>617</v>
      </c>
      <c r="H18" s="128">
        <f t="shared" si="0"/>
        <v>74040</v>
      </c>
      <c r="I18" s="128"/>
    </row>
    <row r="19" spans="1:9" x14ac:dyDescent="0.2">
      <c r="A19" s="157" t="s">
        <v>669</v>
      </c>
      <c r="B19" s="158">
        <v>1500</v>
      </c>
      <c r="C19" s="164" t="s">
        <v>636</v>
      </c>
      <c r="D19" s="160">
        <v>9</v>
      </c>
      <c r="E19" s="160">
        <v>3</v>
      </c>
      <c r="F19" s="163" t="s">
        <v>653</v>
      </c>
      <c r="G19" s="174">
        <v>644</v>
      </c>
      <c r="H19" s="128">
        <f t="shared" si="0"/>
        <v>77280</v>
      </c>
      <c r="I19" s="128"/>
    </row>
    <row r="20" spans="1:9" x14ac:dyDescent="0.2">
      <c r="A20" s="157" t="s">
        <v>670</v>
      </c>
      <c r="B20" s="158">
        <v>1500</v>
      </c>
      <c r="C20" s="164" t="s">
        <v>637</v>
      </c>
      <c r="D20" s="160">
        <v>10</v>
      </c>
      <c r="E20" s="160">
        <v>2</v>
      </c>
      <c r="F20" s="163" t="s">
        <v>653</v>
      </c>
      <c r="G20" s="174">
        <v>697</v>
      </c>
      <c r="H20" s="128">
        <f t="shared" si="0"/>
        <v>83640</v>
      </c>
      <c r="I20" s="128"/>
    </row>
    <row r="21" spans="1:9" x14ac:dyDescent="0.2">
      <c r="A21" s="157" t="s">
        <v>671</v>
      </c>
      <c r="B21" s="158">
        <v>1800</v>
      </c>
      <c r="C21" s="164" t="s">
        <v>638</v>
      </c>
      <c r="D21" s="160">
        <v>9</v>
      </c>
      <c r="E21" s="160">
        <v>2</v>
      </c>
      <c r="F21" s="163" t="s">
        <v>653</v>
      </c>
      <c r="G21" s="174">
        <v>786</v>
      </c>
      <c r="H21" s="128">
        <f t="shared" si="0"/>
        <v>94320</v>
      </c>
      <c r="I21" s="128"/>
    </row>
    <row r="22" spans="1:9" x14ac:dyDescent="0.2">
      <c r="A22" s="157" t="s">
        <v>672</v>
      </c>
      <c r="B22" s="158">
        <v>1800</v>
      </c>
      <c r="C22" s="164" t="s">
        <v>639</v>
      </c>
      <c r="D22" s="160">
        <v>9</v>
      </c>
      <c r="E22" s="160">
        <v>2.5</v>
      </c>
      <c r="F22" s="163" t="s">
        <v>653</v>
      </c>
      <c r="G22" s="174">
        <v>822</v>
      </c>
      <c r="H22" s="128">
        <f t="shared" si="0"/>
        <v>98640</v>
      </c>
      <c r="I22" s="128"/>
    </row>
    <row r="23" spans="1:9" x14ac:dyDescent="0.2">
      <c r="A23" s="157" t="s">
        <v>673</v>
      </c>
      <c r="B23" s="158">
        <v>1800</v>
      </c>
      <c r="C23" s="164" t="s">
        <v>640</v>
      </c>
      <c r="D23" s="160">
        <v>9</v>
      </c>
      <c r="E23" s="160">
        <v>3</v>
      </c>
      <c r="F23" s="163" t="s">
        <v>653</v>
      </c>
      <c r="G23" s="174">
        <v>858</v>
      </c>
      <c r="H23" s="128">
        <f t="shared" si="0"/>
        <v>102960</v>
      </c>
      <c r="I23" s="128"/>
    </row>
    <row r="24" spans="1:9" x14ac:dyDescent="0.2">
      <c r="A24" s="157" t="s">
        <v>674</v>
      </c>
      <c r="B24" s="158">
        <v>1800</v>
      </c>
      <c r="C24" s="164" t="s">
        <v>641</v>
      </c>
      <c r="D24" s="160">
        <v>10</v>
      </c>
      <c r="E24" s="160">
        <v>2</v>
      </c>
      <c r="F24" s="163" t="s">
        <v>653</v>
      </c>
      <c r="G24" s="174">
        <v>883</v>
      </c>
      <c r="H24" s="128">
        <f t="shared" si="0"/>
        <v>105960</v>
      </c>
      <c r="I24" s="128"/>
    </row>
    <row r="25" spans="1:9" x14ac:dyDescent="0.2">
      <c r="A25" s="157" t="s">
        <v>675</v>
      </c>
      <c r="B25" s="158">
        <v>2000</v>
      </c>
      <c r="C25" s="164" t="s">
        <v>635</v>
      </c>
      <c r="D25" s="160">
        <v>9</v>
      </c>
      <c r="E25" s="160">
        <v>2</v>
      </c>
      <c r="F25" s="163" t="s">
        <v>653</v>
      </c>
      <c r="G25" s="174">
        <v>788</v>
      </c>
      <c r="H25" s="128">
        <f t="shared" si="0"/>
        <v>94560</v>
      </c>
      <c r="I25" s="128"/>
    </row>
    <row r="26" spans="1:9" x14ac:dyDescent="0.2">
      <c r="A26" s="157" t="s">
        <v>676</v>
      </c>
      <c r="B26" s="158">
        <v>2000</v>
      </c>
      <c r="C26" s="164" t="s">
        <v>636</v>
      </c>
      <c r="D26" s="160">
        <v>9</v>
      </c>
      <c r="E26" s="160">
        <v>2.5</v>
      </c>
      <c r="F26" s="163" t="s">
        <v>653</v>
      </c>
      <c r="G26" s="174">
        <v>823</v>
      </c>
      <c r="H26" s="128">
        <f t="shared" si="0"/>
        <v>98760</v>
      </c>
      <c r="I26" s="128"/>
    </row>
    <row r="27" spans="1:9" x14ac:dyDescent="0.2">
      <c r="A27" s="157" t="s">
        <v>677</v>
      </c>
      <c r="B27" s="158">
        <v>2000</v>
      </c>
      <c r="C27" s="164" t="s">
        <v>642</v>
      </c>
      <c r="D27" s="160">
        <v>9</v>
      </c>
      <c r="E27" s="160">
        <v>3</v>
      </c>
      <c r="F27" s="163" t="s">
        <v>653</v>
      </c>
      <c r="G27" s="174">
        <v>861</v>
      </c>
      <c r="H27" s="128">
        <f t="shared" si="0"/>
        <v>103320</v>
      </c>
      <c r="I27" s="128"/>
    </row>
    <row r="28" spans="1:9" x14ac:dyDescent="0.2">
      <c r="A28" s="157" t="s">
        <v>678</v>
      </c>
      <c r="B28" s="158">
        <v>2000</v>
      </c>
      <c r="C28" s="164" t="s">
        <v>637</v>
      </c>
      <c r="D28" s="160">
        <v>10</v>
      </c>
      <c r="E28" s="160">
        <v>2</v>
      </c>
      <c r="F28" s="163" t="s">
        <v>653</v>
      </c>
      <c r="G28" s="174">
        <v>923</v>
      </c>
      <c r="H28" s="128">
        <f t="shared" si="0"/>
        <v>110760</v>
      </c>
      <c r="I28" s="128"/>
    </row>
    <row r="29" spans="1:9" x14ac:dyDescent="0.2">
      <c r="A29" s="157" t="s">
        <v>679</v>
      </c>
      <c r="B29" s="158">
        <v>2500</v>
      </c>
      <c r="C29" s="164" t="s">
        <v>643</v>
      </c>
      <c r="D29" s="160">
        <v>9</v>
      </c>
      <c r="E29" s="160">
        <v>2</v>
      </c>
      <c r="F29" s="163" t="s">
        <v>654</v>
      </c>
      <c r="G29" s="174">
        <v>864</v>
      </c>
      <c r="H29" s="128">
        <f t="shared" si="0"/>
        <v>103680</v>
      </c>
      <c r="I29" s="128"/>
    </row>
    <row r="30" spans="1:9" x14ac:dyDescent="0.2">
      <c r="A30" s="157" t="s">
        <v>680</v>
      </c>
      <c r="B30" s="158">
        <v>2500</v>
      </c>
      <c r="C30" s="164" t="s">
        <v>644</v>
      </c>
      <c r="D30" s="160">
        <v>9</v>
      </c>
      <c r="E30" s="160">
        <v>2.5</v>
      </c>
      <c r="F30" s="163" t="s">
        <v>654</v>
      </c>
      <c r="G30" s="174">
        <v>904</v>
      </c>
      <c r="H30" s="128">
        <f t="shared" si="0"/>
        <v>108480</v>
      </c>
      <c r="I30" s="128"/>
    </row>
    <row r="31" spans="1:9" x14ac:dyDescent="0.2">
      <c r="A31" s="157" t="s">
        <v>681</v>
      </c>
      <c r="B31" s="158">
        <v>2500</v>
      </c>
      <c r="C31" s="164" t="s">
        <v>645</v>
      </c>
      <c r="D31" s="160">
        <v>9</v>
      </c>
      <c r="E31" s="160">
        <v>3</v>
      </c>
      <c r="F31" s="163" t="s">
        <v>654</v>
      </c>
      <c r="G31" s="174">
        <v>942</v>
      </c>
      <c r="H31" s="128">
        <f t="shared" si="0"/>
        <v>113040</v>
      </c>
      <c r="I31" s="128"/>
    </row>
    <row r="32" spans="1:9" x14ac:dyDescent="0.2">
      <c r="A32" s="157" t="s">
        <v>682</v>
      </c>
      <c r="B32" s="158">
        <v>2500</v>
      </c>
      <c r="C32" s="164" t="s">
        <v>646</v>
      </c>
      <c r="D32" s="160">
        <v>10</v>
      </c>
      <c r="E32" s="160">
        <v>2</v>
      </c>
      <c r="F32" s="163" t="s">
        <v>654</v>
      </c>
      <c r="G32" s="174">
        <v>958</v>
      </c>
      <c r="H32" s="128">
        <f t="shared" si="0"/>
        <v>114960</v>
      </c>
      <c r="I32" s="128"/>
    </row>
    <row r="33" spans="1:9" x14ac:dyDescent="0.2">
      <c r="A33" s="157" t="s">
        <v>683</v>
      </c>
      <c r="B33" s="158">
        <v>3000</v>
      </c>
      <c r="C33" s="164" t="s">
        <v>647</v>
      </c>
      <c r="D33" s="160">
        <v>9</v>
      </c>
      <c r="E33" s="160">
        <v>2</v>
      </c>
      <c r="F33" s="163" t="s">
        <v>654</v>
      </c>
      <c r="G33" s="174">
        <v>882</v>
      </c>
      <c r="H33" s="128">
        <f t="shared" si="0"/>
        <v>105840</v>
      </c>
      <c r="I33" s="128"/>
    </row>
    <row r="34" spans="1:9" x14ac:dyDescent="0.2">
      <c r="A34" s="157" t="s">
        <v>684</v>
      </c>
      <c r="B34" s="158">
        <v>3000</v>
      </c>
      <c r="C34" s="164" t="s">
        <v>648</v>
      </c>
      <c r="D34" s="160">
        <v>9</v>
      </c>
      <c r="E34" s="160">
        <v>2.5</v>
      </c>
      <c r="F34" s="163" t="s">
        <v>654</v>
      </c>
      <c r="G34" s="174">
        <v>899</v>
      </c>
      <c r="H34" s="128">
        <f t="shared" si="0"/>
        <v>107880</v>
      </c>
      <c r="I34" s="128"/>
    </row>
    <row r="35" spans="1:9" x14ac:dyDescent="0.2">
      <c r="A35" s="157" t="s">
        <v>685</v>
      </c>
      <c r="B35" s="158">
        <v>3000</v>
      </c>
      <c r="C35" s="164" t="s">
        <v>649</v>
      </c>
      <c r="D35" s="160">
        <v>9</v>
      </c>
      <c r="E35" s="160">
        <v>3</v>
      </c>
      <c r="F35" s="163" t="s">
        <v>654</v>
      </c>
      <c r="G35" s="174">
        <v>991</v>
      </c>
      <c r="H35" s="128">
        <f t="shared" si="0"/>
        <v>118920</v>
      </c>
      <c r="I35" s="128"/>
    </row>
    <row r="36" spans="1:9" x14ac:dyDescent="0.2">
      <c r="A36" s="157" t="s">
        <v>686</v>
      </c>
      <c r="B36" s="158">
        <v>3000</v>
      </c>
      <c r="C36" s="164" t="s">
        <v>650</v>
      </c>
      <c r="D36" s="160">
        <v>10</v>
      </c>
      <c r="E36" s="160">
        <v>2</v>
      </c>
      <c r="F36" s="163" t="s">
        <v>654</v>
      </c>
      <c r="G36" s="174">
        <v>1029</v>
      </c>
      <c r="H36" s="128">
        <f t="shared" si="0"/>
        <v>123480</v>
      </c>
      <c r="I36" s="128"/>
    </row>
    <row r="38" spans="1:9" s="3" customFormat="1" ht="15" x14ac:dyDescent="0.25">
      <c r="A38" s="183" t="s">
        <v>620</v>
      </c>
      <c r="B38" s="183"/>
      <c r="C38" s="183"/>
      <c r="D38" s="183"/>
      <c r="E38" s="183"/>
      <c r="F38" s="183"/>
      <c r="G38" s="183"/>
      <c r="H38" s="183"/>
      <c r="I38" s="183"/>
    </row>
    <row r="39" spans="1:9" s="3" customFormat="1" x14ac:dyDescent="0.25">
      <c r="A39" s="201" t="s">
        <v>621</v>
      </c>
      <c r="B39" s="201"/>
      <c r="C39" s="201"/>
      <c r="D39" s="201"/>
      <c r="E39" s="201"/>
      <c r="F39" s="201"/>
      <c r="G39" s="201"/>
      <c r="H39" s="201"/>
      <c r="I39" s="201"/>
    </row>
    <row r="40" spans="1:9" ht="56.25" x14ac:dyDescent="0.2">
      <c r="A40" s="148" t="s">
        <v>23</v>
      </c>
      <c r="B40" s="148" t="s">
        <v>81</v>
      </c>
      <c r="C40" s="148" t="s">
        <v>22</v>
      </c>
      <c r="D40" s="154" t="s">
        <v>30</v>
      </c>
      <c r="E40" s="148" t="s">
        <v>78</v>
      </c>
      <c r="F40" s="205" t="s">
        <v>315</v>
      </c>
      <c r="G40" s="148" t="s">
        <v>77</v>
      </c>
      <c r="H40" s="148" t="s">
        <v>63</v>
      </c>
      <c r="I40" s="27"/>
    </row>
    <row r="41" spans="1:9" x14ac:dyDescent="0.2">
      <c r="A41" s="22"/>
      <c r="B41" s="22" t="s">
        <v>82</v>
      </c>
      <c r="C41" s="23" t="s">
        <v>123</v>
      </c>
      <c r="D41" s="23" t="s">
        <v>16</v>
      </c>
      <c r="E41" s="23" t="s">
        <v>385</v>
      </c>
      <c r="F41" s="206"/>
      <c r="G41" s="23" t="s">
        <v>82</v>
      </c>
      <c r="H41" s="17" t="s">
        <v>49</v>
      </c>
      <c r="I41" s="17"/>
    </row>
    <row r="42" spans="1:9" x14ac:dyDescent="0.2">
      <c r="A42" s="157" t="s">
        <v>687</v>
      </c>
      <c r="B42" s="158">
        <v>400</v>
      </c>
      <c r="C42" s="160">
        <v>9</v>
      </c>
      <c r="D42" s="162" t="s">
        <v>719</v>
      </c>
      <c r="E42" s="175" t="s">
        <v>741</v>
      </c>
      <c r="F42" s="175" t="s">
        <v>651</v>
      </c>
      <c r="G42" s="153">
        <v>305</v>
      </c>
      <c r="H42" s="128">
        <f>G42*125</f>
        <v>38125</v>
      </c>
      <c r="I42" s="128"/>
    </row>
    <row r="43" spans="1:9" x14ac:dyDescent="0.2">
      <c r="A43" s="157" t="s">
        <v>688</v>
      </c>
      <c r="B43" s="158">
        <v>400</v>
      </c>
      <c r="C43" s="160">
        <v>10</v>
      </c>
      <c r="D43" s="162" t="s">
        <v>624</v>
      </c>
      <c r="E43" s="175" t="s">
        <v>741</v>
      </c>
      <c r="F43" s="175" t="s">
        <v>651</v>
      </c>
      <c r="G43" s="153">
        <v>353</v>
      </c>
      <c r="H43" s="128">
        <f t="shared" ref="H43:H73" si="1">G43*125</f>
        <v>44125</v>
      </c>
      <c r="I43" s="128"/>
    </row>
    <row r="44" spans="1:9" x14ac:dyDescent="0.2">
      <c r="A44" s="157" t="s">
        <v>689</v>
      </c>
      <c r="B44" s="158">
        <v>400</v>
      </c>
      <c r="C44" s="160">
        <v>11</v>
      </c>
      <c r="D44" s="162" t="s">
        <v>720</v>
      </c>
      <c r="E44" s="175" t="s">
        <v>742</v>
      </c>
      <c r="F44" s="175" t="s">
        <v>651</v>
      </c>
      <c r="G44" s="153">
        <v>407</v>
      </c>
      <c r="H44" s="128">
        <f t="shared" si="1"/>
        <v>50875</v>
      </c>
      <c r="I44" s="128"/>
    </row>
    <row r="45" spans="1:9" x14ac:dyDescent="0.2">
      <c r="A45" s="157" t="s">
        <v>690</v>
      </c>
      <c r="B45" s="158">
        <v>400</v>
      </c>
      <c r="C45" s="160">
        <v>12</v>
      </c>
      <c r="D45" s="162" t="s">
        <v>721</v>
      </c>
      <c r="E45" s="175" t="s">
        <v>742</v>
      </c>
      <c r="F45" s="175" t="s">
        <v>651</v>
      </c>
      <c r="G45" s="153">
        <v>458</v>
      </c>
      <c r="H45" s="128">
        <f t="shared" si="1"/>
        <v>57250</v>
      </c>
      <c r="I45" s="128"/>
    </row>
    <row r="46" spans="1:9" x14ac:dyDescent="0.2">
      <c r="A46" s="157" t="s">
        <v>691</v>
      </c>
      <c r="B46" s="158">
        <v>700</v>
      </c>
      <c r="C46" s="160">
        <v>9</v>
      </c>
      <c r="D46" s="162" t="s">
        <v>722</v>
      </c>
      <c r="E46" s="175" t="s">
        <v>742</v>
      </c>
      <c r="F46" s="175" t="s">
        <v>651</v>
      </c>
      <c r="G46" s="153">
        <v>421</v>
      </c>
      <c r="H46" s="128">
        <f t="shared" si="1"/>
        <v>52625</v>
      </c>
      <c r="I46" s="128"/>
    </row>
    <row r="47" spans="1:9" x14ac:dyDescent="0.2">
      <c r="A47" s="157" t="s">
        <v>692</v>
      </c>
      <c r="B47" s="158">
        <v>700</v>
      </c>
      <c r="C47" s="160">
        <v>10</v>
      </c>
      <c r="D47" s="162" t="s">
        <v>723</v>
      </c>
      <c r="E47" s="175" t="s">
        <v>743</v>
      </c>
      <c r="F47" s="175" t="s">
        <v>652</v>
      </c>
      <c r="G47" s="153">
        <v>477</v>
      </c>
      <c r="H47" s="128">
        <f t="shared" si="1"/>
        <v>59625</v>
      </c>
      <c r="I47" s="128"/>
    </row>
    <row r="48" spans="1:9" x14ac:dyDescent="0.2">
      <c r="A48" s="157" t="s">
        <v>693</v>
      </c>
      <c r="B48" s="158">
        <v>700</v>
      </c>
      <c r="C48" s="160">
        <v>11</v>
      </c>
      <c r="D48" s="162" t="s">
        <v>723</v>
      </c>
      <c r="E48" s="175" t="s">
        <v>744</v>
      </c>
      <c r="F48" s="175" t="s">
        <v>652</v>
      </c>
      <c r="G48" s="153">
        <v>546</v>
      </c>
      <c r="H48" s="128">
        <f t="shared" si="1"/>
        <v>68250</v>
      </c>
      <c r="I48" s="128"/>
    </row>
    <row r="49" spans="1:9" x14ac:dyDescent="0.2">
      <c r="A49" s="157" t="s">
        <v>694</v>
      </c>
      <c r="B49" s="158">
        <v>700</v>
      </c>
      <c r="C49" s="160">
        <v>12</v>
      </c>
      <c r="D49" s="162" t="s">
        <v>632</v>
      </c>
      <c r="E49" s="175" t="s">
        <v>745</v>
      </c>
      <c r="F49" s="175" t="s">
        <v>652</v>
      </c>
      <c r="G49" s="153">
        <v>630</v>
      </c>
      <c r="H49" s="128">
        <f t="shared" si="1"/>
        <v>78750</v>
      </c>
      <c r="I49" s="128"/>
    </row>
    <row r="50" spans="1:9" x14ac:dyDescent="0.2">
      <c r="A50" s="157" t="s">
        <v>695</v>
      </c>
      <c r="B50" s="158">
        <v>1000</v>
      </c>
      <c r="C50" s="160">
        <v>9</v>
      </c>
      <c r="D50" s="162" t="s">
        <v>629</v>
      </c>
      <c r="E50" s="175" t="s">
        <v>746</v>
      </c>
      <c r="F50" s="175" t="s">
        <v>652</v>
      </c>
      <c r="G50" s="153">
        <v>446</v>
      </c>
      <c r="H50" s="128">
        <f t="shared" si="1"/>
        <v>55750</v>
      </c>
      <c r="I50" s="128"/>
    </row>
    <row r="51" spans="1:9" x14ac:dyDescent="0.2">
      <c r="A51" s="157" t="s">
        <v>696</v>
      </c>
      <c r="B51" s="158">
        <v>1000</v>
      </c>
      <c r="C51" s="160">
        <v>10</v>
      </c>
      <c r="D51" s="162" t="s">
        <v>632</v>
      </c>
      <c r="E51" s="175" t="s">
        <v>747</v>
      </c>
      <c r="F51" s="175" t="s">
        <v>652</v>
      </c>
      <c r="G51" s="153">
        <v>530</v>
      </c>
      <c r="H51" s="128">
        <f t="shared" si="1"/>
        <v>66250</v>
      </c>
      <c r="I51" s="128"/>
    </row>
    <row r="52" spans="1:9" x14ac:dyDescent="0.2">
      <c r="A52" s="157" t="s">
        <v>697</v>
      </c>
      <c r="B52" s="158">
        <v>1000</v>
      </c>
      <c r="C52" s="160">
        <v>11</v>
      </c>
      <c r="D52" s="162" t="s">
        <v>724</v>
      </c>
      <c r="E52" s="175" t="s">
        <v>747</v>
      </c>
      <c r="F52" s="175" t="s">
        <v>653</v>
      </c>
      <c r="G52" s="153">
        <v>624</v>
      </c>
      <c r="H52" s="128">
        <f t="shared" si="1"/>
        <v>78000</v>
      </c>
      <c r="I52" s="128"/>
    </row>
    <row r="53" spans="1:9" x14ac:dyDescent="0.2">
      <c r="A53" s="157" t="s">
        <v>698</v>
      </c>
      <c r="B53" s="158">
        <v>1000</v>
      </c>
      <c r="C53" s="160">
        <v>12</v>
      </c>
      <c r="D53" s="162" t="s">
        <v>725</v>
      </c>
      <c r="E53" s="175" t="s">
        <v>748</v>
      </c>
      <c r="F53" s="175" t="s">
        <v>653</v>
      </c>
      <c r="G53" s="153">
        <v>702</v>
      </c>
      <c r="H53" s="128">
        <f t="shared" si="1"/>
        <v>87750</v>
      </c>
      <c r="I53" s="128"/>
    </row>
    <row r="54" spans="1:9" x14ac:dyDescent="0.2">
      <c r="A54" s="157" t="s">
        <v>699</v>
      </c>
      <c r="B54" s="158">
        <v>1500</v>
      </c>
      <c r="C54" s="160">
        <v>9</v>
      </c>
      <c r="D54" s="162" t="s">
        <v>724</v>
      </c>
      <c r="E54" s="175" t="s">
        <v>747</v>
      </c>
      <c r="F54" s="175" t="s">
        <v>653</v>
      </c>
      <c r="G54" s="153">
        <v>516</v>
      </c>
      <c r="H54" s="128">
        <f t="shared" si="1"/>
        <v>64500</v>
      </c>
      <c r="I54" s="128"/>
    </row>
    <row r="55" spans="1:9" x14ac:dyDescent="0.2">
      <c r="A55" s="157" t="s">
        <v>700</v>
      </c>
      <c r="B55" s="158">
        <v>1500</v>
      </c>
      <c r="C55" s="160">
        <v>10</v>
      </c>
      <c r="D55" s="162" t="s">
        <v>726</v>
      </c>
      <c r="E55" s="175" t="s">
        <v>749</v>
      </c>
      <c r="F55" s="175" t="s">
        <v>653</v>
      </c>
      <c r="G55" s="153">
        <v>617</v>
      </c>
      <c r="H55" s="128">
        <f t="shared" si="1"/>
        <v>77125</v>
      </c>
      <c r="I55" s="128"/>
    </row>
    <row r="56" spans="1:9" x14ac:dyDescent="0.2">
      <c r="A56" s="157" t="s">
        <v>701</v>
      </c>
      <c r="B56" s="158">
        <v>1500</v>
      </c>
      <c r="C56" s="160">
        <v>11</v>
      </c>
      <c r="D56" s="162" t="s">
        <v>725</v>
      </c>
      <c r="E56" s="175" t="s">
        <v>750</v>
      </c>
      <c r="F56" s="175" t="s">
        <v>653</v>
      </c>
      <c r="G56" s="153">
        <v>861</v>
      </c>
      <c r="H56" s="128">
        <f t="shared" si="1"/>
        <v>107625</v>
      </c>
      <c r="I56" s="128"/>
    </row>
    <row r="57" spans="1:9" x14ac:dyDescent="0.2">
      <c r="A57" s="157" t="s">
        <v>702</v>
      </c>
      <c r="B57" s="158">
        <v>1500</v>
      </c>
      <c r="C57" s="160">
        <v>12</v>
      </c>
      <c r="D57" s="162" t="s">
        <v>727</v>
      </c>
      <c r="E57" s="175" t="s">
        <v>750</v>
      </c>
      <c r="F57" s="175" t="s">
        <v>654</v>
      </c>
      <c r="G57" s="153">
        <v>1002</v>
      </c>
      <c r="H57" s="128">
        <f t="shared" si="1"/>
        <v>125250</v>
      </c>
      <c r="I57" s="128"/>
    </row>
    <row r="58" spans="1:9" x14ac:dyDescent="0.2">
      <c r="A58" s="157" t="s">
        <v>703</v>
      </c>
      <c r="B58" s="158">
        <v>1800</v>
      </c>
      <c r="C58" s="160">
        <v>9</v>
      </c>
      <c r="D58" s="162" t="s">
        <v>728</v>
      </c>
      <c r="E58" s="175" t="s">
        <v>751</v>
      </c>
      <c r="F58" s="175" t="s">
        <v>653</v>
      </c>
      <c r="G58" s="153">
        <v>687</v>
      </c>
      <c r="H58" s="128">
        <f t="shared" si="1"/>
        <v>85875</v>
      </c>
      <c r="I58" s="128"/>
    </row>
    <row r="59" spans="1:9" x14ac:dyDescent="0.2">
      <c r="A59" s="157" t="s">
        <v>704</v>
      </c>
      <c r="B59" s="158">
        <v>1800</v>
      </c>
      <c r="C59" s="160">
        <v>10</v>
      </c>
      <c r="D59" s="162" t="s">
        <v>729</v>
      </c>
      <c r="E59" s="175" t="s">
        <v>752</v>
      </c>
      <c r="F59" s="175" t="s">
        <v>653</v>
      </c>
      <c r="G59" s="153">
        <v>781</v>
      </c>
      <c r="H59" s="128">
        <f t="shared" si="1"/>
        <v>97625</v>
      </c>
      <c r="I59" s="128"/>
    </row>
    <row r="60" spans="1:9" x14ac:dyDescent="0.2">
      <c r="A60" s="157" t="s">
        <v>705</v>
      </c>
      <c r="B60" s="158">
        <v>1800</v>
      </c>
      <c r="C60" s="160">
        <v>11</v>
      </c>
      <c r="D60" s="162" t="s">
        <v>727</v>
      </c>
      <c r="E60" s="175" t="s">
        <v>753</v>
      </c>
      <c r="F60" s="175" t="s">
        <v>654</v>
      </c>
      <c r="G60" s="153">
        <v>923</v>
      </c>
      <c r="H60" s="128">
        <f t="shared" si="1"/>
        <v>115375</v>
      </c>
      <c r="I60" s="128"/>
    </row>
    <row r="61" spans="1:9" x14ac:dyDescent="0.2">
      <c r="A61" s="157" t="s">
        <v>706</v>
      </c>
      <c r="B61" s="158">
        <v>1800</v>
      </c>
      <c r="C61" s="160">
        <v>12</v>
      </c>
      <c r="D61" s="162" t="s">
        <v>730</v>
      </c>
      <c r="E61" s="175" t="s">
        <v>754</v>
      </c>
      <c r="F61" s="175" t="s">
        <v>654</v>
      </c>
      <c r="G61" s="153">
        <v>1047</v>
      </c>
      <c r="H61" s="128">
        <f t="shared" si="1"/>
        <v>130875</v>
      </c>
      <c r="I61" s="128"/>
    </row>
    <row r="62" spans="1:9" x14ac:dyDescent="0.2">
      <c r="A62" s="157" t="s">
        <v>707</v>
      </c>
      <c r="B62" s="158">
        <v>2000</v>
      </c>
      <c r="C62" s="160">
        <v>9</v>
      </c>
      <c r="D62" s="162" t="s">
        <v>731</v>
      </c>
      <c r="E62" s="175" t="s">
        <v>755</v>
      </c>
      <c r="F62" s="175" t="s">
        <v>653</v>
      </c>
      <c r="G62" s="153">
        <v>691</v>
      </c>
      <c r="H62" s="128">
        <f t="shared" si="1"/>
        <v>86375</v>
      </c>
      <c r="I62" s="128"/>
    </row>
    <row r="63" spans="1:9" x14ac:dyDescent="0.2">
      <c r="A63" s="157" t="s">
        <v>708</v>
      </c>
      <c r="B63" s="158">
        <v>2000</v>
      </c>
      <c r="C63" s="160">
        <v>10</v>
      </c>
      <c r="D63" s="162" t="s">
        <v>726</v>
      </c>
      <c r="E63" s="175" t="s">
        <v>756</v>
      </c>
      <c r="F63" s="175" t="s">
        <v>653</v>
      </c>
      <c r="G63" s="153">
        <v>817</v>
      </c>
      <c r="H63" s="128">
        <f t="shared" si="1"/>
        <v>102125</v>
      </c>
      <c r="I63" s="128"/>
    </row>
    <row r="64" spans="1:9" x14ac:dyDescent="0.2">
      <c r="A64" s="157" t="s">
        <v>709</v>
      </c>
      <c r="B64" s="158">
        <v>2000</v>
      </c>
      <c r="C64" s="160">
        <v>11</v>
      </c>
      <c r="D64" s="162" t="s">
        <v>732</v>
      </c>
      <c r="E64" s="175" t="s">
        <v>754</v>
      </c>
      <c r="F64" s="175" t="s">
        <v>654</v>
      </c>
      <c r="G64" s="153">
        <v>944</v>
      </c>
      <c r="H64" s="128">
        <f t="shared" si="1"/>
        <v>118000</v>
      </c>
      <c r="I64" s="128"/>
    </row>
    <row r="65" spans="1:9" x14ac:dyDescent="0.2">
      <c r="A65" s="157" t="s">
        <v>710</v>
      </c>
      <c r="B65" s="158">
        <v>2000</v>
      </c>
      <c r="C65" s="160">
        <v>12</v>
      </c>
      <c r="D65" s="162" t="s">
        <v>733</v>
      </c>
      <c r="E65" s="175" t="s">
        <v>757</v>
      </c>
      <c r="F65" s="175" t="s">
        <v>654</v>
      </c>
      <c r="G65" s="153">
        <v>1093</v>
      </c>
      <c r="H65" s="128">
        <f t="shared" si="1"/>
        <v>136625</v>
      </c>
      <c r="I65" s="128"/>
    </row>
    <row r="66" spans="1:9" x14ac:dyDescent="0.2">
      <c r="A66" s="157" t="s">
        <v>711</v>
      </c>
      <c r="B66" s="158">
        <v>2500</v>
      </c>
      <c r="C66" s="160">
        <v>9</v>
      </c>
      <c r="D66" s="162" t="s">
        <v>734</v>
      </c>
      <c r="E66" s="175" t="s">
        <v>754</v>
      </c>
      <c r="F66" s="175" t="s">
        <v>654</v>
      </c>
      <c r="G66" s="153">
        <v>754</v>
      </c>
      <c r="H66" s="128">
        <f t="shared" si="1"/>
        <v>94250</v>
      </c>
      <c r="I66" s="128"/>
    </row>
    <row r="67" spans="1:9" x14ac:dyDescent="0.2">
      <c r="A67" s="157" t="s">
        <v>712</v>
      </c>
      <c r="B67" s="158">
        <v>2500</v>
      </c>
      <c r="C67" s="160">
        <v>10</v>
      </c>
      <c r="D67" s="162" t="s">
        <v>735</v>
      </c>
      <c r="E67" s="175" t="s">
        <v>757</v>
      </c>
      <c r="F67" s="175" t="s">
        <v>654</v>
      </c>
      <c r="G67" s="153">
        <v>893</v>
      </c>
      <c r="H67" s="128">
        <f t="shared" si="1"/>
        <v>111625</v>
      </c>
      <c r="I67" s="128"/>
    </row>
    <row r="68" spans="1:9" x14ac:dyDescent="0.2">
      <c r="A68" s="157" t="s">
        <v>713</v>
      </c>
      <c r="B68" s="158">
        <v>2500</v>
      </c>
      <c r="C68" s="160">
        <v>11</v>
      </c>
      <c r="D68" s="162" t="s">
        <v>736</v>
      </c>
      <c r="E68" s="175" t="s">
        <v>758</v>
      </c>
      <c r="F68" s="175" t="s">
        <v>654</v>
      </c>
      <c r="G68" s="153">
        <v>992</v>
      </c>
      <c r="H68" s="128">
        <f t="shared" si="1"/>
        <v>124000</v>
      </c>
      <c r="I68" s="128"/>
    </row>
    <row r="69" spans="1:9" x14ac:dyDescent="0.2">
      <c r="A69" s="157" t="s">
        <v>714</v>
      </c>
      <c r="B69" s="158">
        <v>2500</v>
      </c>
      <c r="C69" s="160">
        <v>12</v>
      </c>
      <c r="D69" s="162" t="s">
        <v>737</v>
      </c>
      <c r="E69" s="175" t="s">
        <v>759</v>
      </c>
      <c r="F69" s="175" t="s">
        <v>762</v>
      </c>
      <c r="G69" s="153">
        <v>1220</v>
      </c>
      <c r="H69" s="128">
        <f t="shared" si="1"/>
        <v>152500</v>
      </c>
      <c r="I69" s="128"/>
    </row>
    <row r="70" spans="1:9" x14ac:dyDescent="0.2">
      <c r="A70" s="157" t="s">
        <v>715</v>
      </c>
      <c r="B70" s="158">
        <v>3000</v>
      </c>
      <c r="C70" s="160">
        <v>9</v>
      </c>
      <c r="D70" s="162" t="s">
        <v>738</v>
      </c>
      <c r="E70" s="175" t="s">
        <v>757</v>
      </c>
      <c r="F70" s="175" t="s">
        <v>654</v>
      </c>
      <c r="G70" s="153">
        <v>795</v>
      </c>
      <c r="H70" s="128">
        <f t="shared" si="1"/>
        <v>99375</v>
      </c>
      <c r="I70" s="128"/>
    </row>
    <row r="71" spans="1:9" x14ac:dyDescent="0.2">
      <c r="A71" s="157" t="s">
        <v>716</v>
      </c>
      <c r="B71" s="158">
        <v>3000</v>
      </c>
      <c r="C71" s="160">
        <v>10</v>
      </c>
      <c r="D71" s="162" t="s">
        <v>736</v>
      </c>
      <c r="E71" s="175" t="s">
        <v>758</v>
      </c>
      <c r="F71" s="175" t="s">
        <v>654</v>
      </c>
      <c r="G71" s="153">
        <v>933</v>
      </c>
      <c r="H71" s="128">
        <f t="shared" si="1"/>
        <v>116625</v>
      </c>
      <c r="I71" s="128"/>
    </row>
    <row r="72" spans="1:9" x14ac:dyDescent="0.2">
      <c r="A72" s="157" t="s">
        <v>717</v>
      </c>
      <c r="B72" s="158">
        <v>3000</v>
      </c>
      <c r="C72" s="160">
        <v>11</v>
      </c>
      <c r="D72" s="162" t="s">
        <v>739</v>
      </c>
      <c r="E72" s="175" t="s">
        <v>760</v>
      </c>
      <c r="F72" s="175" t="s">
        <v>654</v>
      </c>
      <c r="G72" s="153">
        <v>1069</v>
      </c>
      <c r="H72" s="128">
        <f t="shared" si="1"/>
        <v>133625</v>
      </c>
      <c r="I72" s="128"/>
    </row>
    <row r="73" spans="1:9" x14ac:dyDescent="0.2">
      <c r="A73" s="157" t="s">
        <v>718</v>
      </c>
      <c r="B73" s="158">
        <v>3000</v>
      </c>
      <c r="C73" s="160">
        <v>12</v>
      </c>
      <c r="D73" s="162" t="s">
        <v>740</v>
      </c>
      <c r="E73" s="175" t="s">
        <v>761</v>
      </c>
      <c r="F73" s="175" t="s">
        <v>762</v>
      </c>
      <c r="G73" s="153">
        <v>1262</v>
      </c>
      <c r="H73" s="128">
        <f t="shared" si="1"/>
        <v>157750</v>
      </c>
      <c r="I73" s="128"/>
    </row>
    <row r="74" spans="1:9" ht="15" x14ac:dyDescent="0.25">
      <c r="C74" s="161"/>
      <c r="D74" s="161"/>
    </row>
  </sheetData>
  <mergeCells count="5">
    <mergeCell ref="F40:F41"/>
    <mergeCell ref="A2:I2"/>
    <mergeCell ref="F3:F4"/>
    <mergeCell ref="A38:I38"/>
    <mergeCell ref="A39:I3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67"/>
  <sheetViews>
    <sheetView zoomScale="110" zoomScaleNormal="110" workbookViewId="0">
      <selection activeCell="J15" sqref="J15"/>
    </sheetView>
  </sheetViews>
  <sheetFormatPr defaultColWidth="9.140625" defaultRowHeight="14.25" x14ac:dyDescent="0.2"/>
  <cols>
    <col min="1" max="1" width="13.7109375" style="120" customWidth="1"/>
    <col min="2" max="2" width="13.7109375" style="120" bestFit="1" customWidth="1"/>
    <col min="3" max="3" width="8" style="120" customWidth="1"/>
    <col min="4" max="4" width="11" style="120" customWidth="1"/>
    <col min="5" max="5" width="14.7109375" style="120" customWidth="1"/>
    <col min="6" max="6" width="9.28515625" style="120" customWidth="1"/>
    <col min="7" max="7" width="13.7109375" style="120" customWidth="1"/>
    <col min="8" max="8" width="12.85546875" style="120" customWidth="1"/>
    <col min="9" max="9" width="14.7109375" style="120" customWidth="1"/>
    <col min="10" max="14" width="11.7109375" style="120" customWidth="1"/>
    <col min="15" max="16384" width="9.140625" style="120"/>
  </cols>
  <sheetData>
    <row r="2" spans="1:8" ht="33.75" x14ac:dyDescent="0.2">
      <c r="A2" s="141" t="s">
        <v>23</v>
      </c>
      <c r="B2" s="141" t="s">
        <v>30</v>
      </c>
      <c r="C2" s="141" t="s">
        <v>321</v>
      </c>
      <c r="D2" s="141" t="s">
        <v>320</v>
      </c>
      <c r="E2" s="141" t="s">
        <v>28</v>
      </c>
      <c r="F2" s="141" t="s">
        <v>77</v>
      </c>
      <c r="G2" s="141" t="s">
        <v>63</v>
      </c>
      <c r="H2" s="27"/>
    </row>
    <row r="3" spans="1:8" s="8" customFormat="1" ht="11.25" x14ac:dyDescent="0.2">
      <c r="A3" s="142"/>
      <c r="B3" s="23" t="s">
        <v>16</v>
      </c>
      <c r="C3" s="17" t="s">
        <v>27</v>
      </c>
      <c r="D3" s="17" t="s">
        <v>65</v>
      </c>
      <c r="E3" s="17" t="s">
        <v>322</v>
      </c>
      <c r="F3" s="17" t="s">
        <v>25</v>
      </c>
      <c r="G3" s="23" t="s">
        <v>49</v>
      </c>
      <c r="H3" s="17"/>
    </row>
    <row r="4" spans="1:8" s="13" customFormat="1" ht="12" x14ac:dyDescent="0.2">
      <c r="A4" s="138" t="s">
        <v>323</v>
      </c>
      <c r="B4" s="139" t="s">
        <v>364</v>
      </c>
      <c r="C4" s="140">
        <v>8</v>
      </c>
      <c r="D4" s="39">
        <v>6</v>
      </c>
      <c r="E4" s="143" t="s">
        <v>370</v>
      </c>
      <c r="F4" s="124">
        <v>63</v>
      </c>
      <c r="G4" s="150">
        <f>155*F4</f>
        <v>9765</v>
      </c>
      <c r="H4" s="106"/>
    </row>
    <row r="5" spans="1:8" s="13" customFormat="1" ht="12" x14ac:dyDescent="0.2">
      <c r="A5" s="138" t="s">
        <v>324</v>
      </c>
      <c r="B5" s="139" t="s">
        <v>364</v>
      </c>
      <c r="C5" s="140">
        <v>9</v>
      </c>
      <c r="D5" s="39">
        <v>6</v>
      </c>
      <c r="E5" s="143" t="s">
        <v>370</v>
      </c>
      <c r="F5" s="124">
        <v>66</v>
      </c>
      <c r="G5" s="150">
        <f t="shared" ref="G5:G44" si="0">155*F5</f>
        <v>10230</v>
      </c>
      <c r="H5" s="106"/>
    </row>
    <row r="6" spans="1:8" s="13" customFormat="1" ht="12" x14ac:dyDescent="0.2">
      <c r="A6" s="138" t="s">
        <v>325</v>
      </c>
      <c r="B6" s="139" t="s">
        <v>364</v>
      </c>
      <c r="C6" s="140">
        <v>10</v>
      </c>
      <c r="D6" s="39">
        <v>6</v>
      </c>
      <c r="E6" s="143" t="s">
        <v>370</v>
      </c>
      <c r="F6" s="124">
        <v>71</v>
      </c>
      <c r="G6" s="150">
        <f t="shared" si="0"/>
        <v>11005</v>
      </c>
      <c r="H6" s="106"/>
    </row>
    <row r="7" spans="1:8" s="13" customFormat="1" ht="12" x14ac:dyDescent="0.2">
      <c r="A7" s="138" t="s">
        <v>326</v>
      </c>
      <c r="B7" s="139" t="s">
        <v>9</v>
      </c>
      <c r="C7" s="140">
        <v>12</v>
      </c>
      <c r="D7" s="39">
        <v>10</v>
      </c>
      <c r="E7" s="143" t="s">
        <v>371</v>
      </c>
      <c r="F7" s="124">
        <v>140</v>
      </c>
      <c r="G7" s="150">
        <f t="shared" si="0"/>
        <v>21700</v>
      </c>
      <c r="H7" s="106"/>
    </row>
    <row r="8" spans="1:8" s="13" customFormat="1" ht="12" x14ac:dyDescent="0.2">
      <c r="A8" s="138" t="s">
        <v>327</v>
      </c>
      <c r="B8" s="139" t="s">
        <v>9</v>
      </c>
      <c r="C8" s="140">
        <v>13</v>
      </c>
      <c r="D8" s="39">
        <v>10</v>
      </c>
      <c r="E8" s="143" t="s">
        <v>371</v>
      </c>
      <c r="F8" s="124">
        <v>144</v>
      </c>
      <c r="G8" s="150">
        <f t="shared" si="0"/>
        <v>22320</v>
      </c>
      <c r="H8" s="106"/>
    </row>
    <row r="9" spans="1:8" s="13" customFormat="1" ht="12" x14ac:dyDescent="0.2">
      <c r="A9" s="138" t="s">
        <v>328</v>
      </c>
      <c r="B9" s="139" t="s">
        <v>9</v>
      </c>
      <c r="C9" s="140">
        <v>14</v>
      </c>
      <c r="D9" s="39">
        <v>10</v>
      </c>
      <c r="E9" s="143" t="s">
        <v>371</v>
      </c>
      <c r="F9" s="124">
        <v>150</v>
      </c>
      <c r="G9" s="150">
        <f t="shared" si="0"/>
        <v>23250</v>
      </c>
      <c r="H9" s="106"/>
    </row>
    <row r="10" spans="1:8" s="13" customFormat="1" ht="12" x14ac:dyDescent="0.2">
      <c r="A10" s="138" t="s">
        <v>329</v>
      </c>
      <c r="B10" s="139" t="s">
        <v>14</v>
      </c>
      <c r="C10" s="140">
        <v>15</v>
      </c>
      <c r="D10" s="39">
        <v>12</v>
      </c>
      <c r="E10" s="143" t="s">
        <v>371</v>
      </c>
      <c r="F10" s="124">
        <v>183</v>
      </c>
      <c r="G10" s="150">
        <f t="shared" si="0"/>
        <v>28365</v>
      </c>
      <c r="H10" s="106"/>
    </row>
    <row r="11" spans="1:8" s="13" customFormat="1" ht="12" x14ac:dyDescent="0.2">
      <c r="A11" s="138" t="s">
        <v>330</v>
      </c>
      <c r="B11" s="139" t="s">
        <v>14</v>
      </c>
      <c r="C11" s="140">
        <v>16</v>
      </c>
      <c r="D11" s="39">
        <v>12</v>
      </c>
      <c r="E11" s="143" t="s">
        <v>371</v>
      </c>
      <c r="F11" s="124">
        <v>187</v>
      </c>
      <c r="G11" s="150">
        <f t="shared" si="0"/>
        <v>28985</v>
      </c>
      <c r="H11" s="106"/>
    </row>
    <row r="12" spans="1:8" s="13" customFormat="1" ht="12" x14ac:dyDescent="0.2">
      <c r="A12" s="138" t="s">
        <v>331</v>
      </c>
      <c r="B12" s="139" t="s">
        <v>365</v>
      </c>
      <c r="C12" s="140">
        <v>18</v>
      </c>
      <c r="D12" s="39">
        <v>16</v>
      </c>
      <c r="E12" s="143" t="s">
        <v>372</v>
      </c>
      <c r="F12" s="124">
        <v>325</v>
      </c>
      <c r="G12" s="150">
        <f t="shared" si="0"/>
        <v>50375</v>
      </c>
      <c r="H12" s="106"/>
    </row>
    <row r="13" spans="1:8" s="13" customFormat="1" ht="12" x14ac:dyDescent="0.2">
      <c r="A13" s="138" t="s">
        <v>332</v>
      </c>
      <c r="B13" s="139" t="s">
        <v>366</v>
      </c>
      <c r="C13" s="140">
        <v>18</v>
      </c>
      <c r="D13" s="39">
        <v>16</v>
      </c>
      <c r="E13" s="143" t="s">
        <v>373</v>
      </c>
      <c r="F13" s="124">
        <v>380</v>
      </c>
      <c r="G13" s="150">
        <f t="shared" si="0"/>
        <v>58900</v>
      </c>
      <c r="H13" s="106"/>
    </row>
    <row r="14" spans="1:8" s="13" customFormat="1" ht="12" x14ac:dyDescent="0.2">
      <c r="A14" s="138" t="s">
        <v>333</v>
      </c>
      <c r="B14" s="139" t="s">
        <v>365</v>
      </c>
      <c r="C14" s="140">
        <v>19</v>
      </c>
      <c r="D14" s="39">
        <v>16</v>
      </c>
      <c r="E14" s="143" t="s">
        <v>372</v>
      </c>
      <c r="F14" s="124">
        <v>330</v>
      </c>
      <c r="G14" s="150">
        <f t="shared" si="0"/>
        <v>51150</v>
      </c>
      <c r="H14" s="106"/>
    </row>
    <row r="15" spans="1:8" s="13" customFormat="1" ht="12" x14ac:dyDescent="0.2">
      <c r="A15" s="138" t="s">
        <v>334</v>
      </c>
      <c r="B15" s="139" t="s">
        <v>366</v>
      </c>
      <c r="C15" s="140">
        <v>19</v>
      </c>
      <c r="D15" s="39">
        <v>16</v>
      </c>
      <c r="E15" s="143" t="s">
        <v>373</v>
      </c>
      <c r="F15" s="124">
        <v>385</v>
      </c>
      <c r="G15" s="150">
        <f t="shared" si="0"/>
        <v>59675</v>
      </c>
      <c r="H15" s="106"/>
    </row>
    <row r="16" spans="1:8" s="13" customFormat="1" ht="12" x14ac:dyDescent="0.2">
      <c r="A16" s="138" t="s">
        <v>335</v>
      </c>
      <c r="B16" s="139" t="s">
        <v>365</v>
      </c>
      <c r="C16" s="140">
        <v>20</v>
      </c>
      <c r="D16" s="39">
        <v>16</v>
      </c>
      <c r="E16" s="143" t="s">
        <v>372</v>
      </c>
      <c r="F16" s="124">
        <v>333</v>
      </c>
      <c r="G16" s="150">
        <f t="shared" si="0"/>
        <v>51615</v>
      </c>
      <c r="H16" s="106"/>
    </row>
    <row r="17" spans="1:8" s="13" customFormat="1" ht="12" x14ac:dyDescent="0.2">
      <c r="A17" s="138" t="s">
        <v>336</v>
      </c>
      <c r="B17" s="139" t="s">
        <v>366</v>
      </c>
      <c r="C17" s="140">
        <v>20</v>
      </c>
      <c r="D17" s="39">
        <v>16</v>
      </c>
      <c r="E17" s="143" t="s">
        <v>373</v>
      </c>
      <c r="F17" s="124">
        <v>390</v>
      </c>
      <c r="G17" s="150">
        <f t="shared" si="0"/>
        <v>60450</v>
      </c>
      <c r="H17" s="106"/>
    </row>
    <row r="18" spans="1:8" s="13" customFormat="1" ht="12" x14ac:dyDescent="0.2">
      <c r="A18" s="138" t="s">
        <v>337</v>
      </c>
      <c r="B18" s="139" t="s">
        <v>365</v>
      </c>
      <c r="C18" s="140">
        <v>21</v>
      </c>
      <c r="D18" s="39">
        <v>16</v>
      </c>
      <c r="E18" s="143" t="s">
        <v>372</v>
      </c>
      <c r="F18" s="124">
        <v>345</v>
      </c>
      <c r="G18" s="150">
        <f t="shared" si="0"/>
        <v>53475</v>
      </c>
      <c r="H18" s="106"/>
    </row>
    <row r="19" spans="1:8" s="13" customFormat="1" ht="12" x14ac:dyDescent="0.2">
      <c r="A19" s="138" t="s">
        <v>338</v>
      </c>
      <c r="B19" s="139" t="s">
        <v>366</v>
      </c>
      <c r="C19" s="140">
        <v>21</v>
      </c>
      <c r="D19" s="39">
        <v>16</v>
      </c>
      <c r="E19" s="143" t="s">
        <v>373</v>
      </c>
      <c r="F19" s="124">
        <v>402</v>
      </c>
      <c r="G19" s="150">
        <f t="shared" si="0"/>
        <v>62310</v>
      </c>
      <c r="H19" s="106"/>
    </row>
    <row r="20" spans="1:8" s="13" customFormat="1" ht="12" x14ac:dyDescent="0.2">
      <c r="A20" s="138" t="s">
        <v>339</v>
      </c>
      <c r="B20" s="139" t="s">
        <v>367</v>
      </c>
      <c r="C20" s="140">
        <v>22</v>
      </c>
      <c r="D20" s="39">
        <v>20</v>
      </c>
      <c r="E20" s="143" t="s">
        <v>374</v>
      </c>
      <c r="F20" s="124">
        <v>520</v>
      </c>
      <c r="G20" s="150">
        <f t="shared" si="0"/>
        <v>80600</v>
      </c>
      <c r="H20" s="106"/>
    </row>
    <row r="21" spans="1:8" s="13" customFormat="1" ht="12" x14ac:dyDescent="0.2">
      <c r="A21" s="138" t="s">
        <v>340</v>
      </c>
      <c r="B21" s="139" t="s">
        <v>367</v>
      </c>
      <c r="C21" s="140">
        <v>23</v>
      </c>
      <c r="D21" s="39">
        <v>20</v>
      </c>
      <c r="E21" s="143" t="s">
        <v>374</v>
      </c>
      <c r="F21" s="124">
        <v>524</v>
      </c>
      <c r="G21" s="150">
        <f t="shared" si="0"/>
        <v>81220</v>
      </c>
      <c r="H21" s="106"/>
    </row>
    <row r="22" spans="1:8" s="13" customFormat="1" ht="12" x14ac:dyDescent="0.2">
      <c r="A22" s="138" t="s">
        <v>341</v>
      </c>
      <c r="B22" s="139" t="s">
        <v>367</v>
      </c>
      <c r="C22" s="140">
        <v>24</v>
      </c>
      <c r="D22" s="39">
        <v>20</v>
      </c>
      <c r="E22" s="143" t="s">
        <v>374</v>
      </c>
      <c r="F22" s="124">
        <v>529</v>
      </c>
      <c r="G22" s="150">
        <f t="shared" si="0"/>
        <v>81995</v>
      </c>
      <c r="H22" s="106"/>
    </row>
    <row r="23" spans="1:8" s="13" customFormat="1" ht="12" x14ac:dyDescent="0.2">
      <c r="A23" s="138" t="s">
        <v>342</v>
      </c>
      <c r="B23" s="139" t="s">
        <v>367</v>
      </c>
      <c r="C23" s="140">
        <v>25</v>
      </c>
      <c r="D23" s="39">
        <v>20</v>
      </c>
      <c r="E23" s="143" t="s">
        <v>374</v>
      </c>
      <c r="F23" s="124">
        <v>540</v>
      </c>
      <c r="G23" s="150">
        <f t="shared" si="0"/>
        <v>83700</v>
      </c>
      <c r="H23" s="106"/>
    </row>
    <row r="24" spans="1:8" s="13" customFormat="1" ht="12" x14ac:dyDescent="0.2">
      <c r="A24" s="138" t="s">
        <v>343</v>
      </c>
      <c r="B24" s="139" t="s">
        <v>367</v>
      </c>
      <c r="C24" s="140">
        <v>26</v>
      </c>
      <c r="D24" s="39">
        <v>20</v>
      </c>
      <c r="E24" s="143" t="s">
        <v>374</v>
      </c>
      <c r="F24" s="124">
        <v>547</v>
      </c>
      <c r="G24" s="150">
        <f t="shared" si="0"/>
        <v>84785</v>
      </c>
      <c r="H24" s="106"/>
    </row>
    <row r="25" spans="1:8" s="13" customFormat="1" ht="12" x14ac:dyDescent="0.2">
      <c r="A25" s="138" t="s">
        <v>344</v>
      </c>
      <c r="B25" s="139" t="s">
        <v>368</v>
      </c>
      <c r="C25" s="140">
        <v>27</v>
      </c>
      <c r="D25" s="39">
        <v>25</v>
      </c>
      <c r="E25" s="143" t="s">
        <v>375</v>
      </c>
      <c r="F25" s="124">
        <v>755</v>
      </c>
      <c r="G25" s="150">
        <f t="shared" si="0"/>
        <v>117025</v>
      </c>
      <c r="H25" s="106"/>
    </row>
    <row r="26" spans="1:8" s="13" customFormat="1" ht="12" x14ac:dyDescent="0.2">
      <c r="A26" s="138" t="s">
        <v>345</v>
      </c>
      <c r="B26" s="139" t="s">
        <v>368</v>
      </c>
      <c r="C26" s="140">
        <v>27</v>
      </c>
      <c r="D26" s="39">
        <v>25</v>
      </c>
      <c r="E26" s="143" t="s">
        <v>375</v>
      </c>
      <c r="F26" s="124">
        <v>810</v>
      </c>
      <c r="G26" s="150">
        <f t="shared" si="0"/>
        <v>125550</v>
      </c>
      <c r="H26" s="106"/>
    </row>
    <row r="27" spans="1:8" s="13" customFormat="1" ht="12" x14ac:dyDescent="0.2">
      <c r="A27" s="138" t="s">
        <v>346</v>
      </c>
      <c r="B27" s="139" t="s">
        <v>368</v>
      </c>
      <c r="C27" s="140">
        <v>28</v>
      </c>
      <c r="D27" s="39">
        <v>25</v>
      </c>
      <c r="E27" s="143" t="s">
        <v>375</v>
      </c>
      <c r="F27" s="124">
        <v>760</v>
      </c>
      <c r="G27" s="150">
        <f t="shared" si="0"/>
        <v>117800</v>
      </c>
      <c r="H27" s="106"/>
    </row>
    <row r="28" spans="1:8" s="13" customFormat="1" ht="12" x14ac:dyDescent="0.2">
      <c r="A28" s="138" t="s">
        <v>347</v>
      </c>
      <c r="B28" s="139" t="s">
        <v>368</v>
      </c>
      <c r="C28" s="140">
        <v>28</v>
      </c>
      <c r="D28" s="39">
        <v>25</v>
      </c>
      <c r="E28" s="143" t="s">
        <v>375</v>
      </c>
      <c r="F28" s="124">
        <v>815</v>
      </c>
      <c r="G28" s="150">
        <f t="shared" si="0"/>
        <v>126325</v>
      </c>
      <c r="H28" s="106"/>
    </row>
    <row r="29" spans="1:8" s="13" customFormat="1" ht="12" x14ac:dyDescent="0.2">
      <c r="A29" s="138" t="s">
        <v>348</v>
      </c>
      <c r="B29" s="139" t="s">
        <v>368</v>
      </c>
      <c r="C29" s="140">
        <v>29</v>
      </c>
      <c r="D29" s="39">
        <v>25</v>
      </c>
      <c r="E29" s="143" t="s">
        <v>375</v>
      </c>
      <c r="F29" s="124">
        <v>760</v>
      </c>
      <c r="G29" s="150">
        <f t="shared" si="0"/>
        <v>117800</v>
      </c>
      <c r="H29" s="106"/>
    </row>
    <row r="30" spans="1:8" s="13" customFormat="1" ht="12" x14ac:dyDescent="0.2">
      <c r="A30" s="138" t="s">
        <v>349</v>
      </c>
      <c r="B30" s="139" t="s">
        <v>368</v>
      </c>
      <c r="C30" s="140">
        <v>29</v>
      </c>
      <c r="D30" s="39">
        <v>25</v>
      </c>
      <c r="E30" s="143" t="s">
        <v>375</v>
      </c>
      <c r="F30" s="124">
        <v>820</v>
      </c>
      <c r="G30" s="150">
        <f t="shared" si="0"/>
        <v>127100</v>
      </c>
      <c r="H30" s="106"/>
    </row>
    <row r="31" spans="1:8" s="13" customFormat="1" ht="12" x14ac:dyDescent="0.2">
      <c r="A31" s="138" t="s">
        <v>350</v>
      </c>
      <c r="B31" s="139" t="s">
        <v>368</v>
      </c>
      <c r="C31" s="140">
        <v>30</v>
      </c>
      <c r="D31" s="39">
        <v>25</v>
      </c>
      <c r="E31" s="143" t="s">
        <v>375</v>
      </c>
      <c r="F31" s="124">
        <v>775</v>
      </c>
      <c r="G31" s="150">
        <f t="shared" si="0"/>
        <v>120125</v>
      </c>
      <c r="H31" s="106"/>
    </row>
    <row r="32" spans="1:8" s="13" customFormat="1" ht="12" x14ac:dyDescent="0.2">
      <c r="A32" s="138" t="s">
        <v>351</v>
      </c>
      <c r="B32" s="139" t="s">
        <v>368</v>
      </c>
      <c r="C32" s="140">
        <v>30</v>
      </c>
      <c r="D32" s="39">
        <v>25</v>
      </c>
      <c r="E32" s="143" t="s">
        <v>375</v>
      </c>
      <c r="F32" s="124">
        <v>830</v>
      </c>
      <c r="G32" s="150">
        <f t="shared" si="0"/>
        <v>128650</v>
      </c>
      <c r="H32" s="106"/>
    </row>
    <row r="33" spans="1:8" s="13" customFormat="1" ht="12" x14ac:dyDescent="0.2">
      <c r="A33" s="138" t="s">
        <v>352</v>
      </c>
      <c r="B33" s="139" t="s">
        <v>368</v>
      </c>
      <c r="C33" s="140">
        <v>31</v>
      </c>
      <c r="D33" s="39">
        <v>25</v>
      </c>
      <c r="E33" s="143" t="s">
        <v>375</v>
      </c>
      <c r="F33" s="124">
        <v>780</v>
      </c>
      <c r="G33" s="150">
        <f t="shared" si="0"/>
        <v>120900</v>
      </c>
      <c r="H33" s="106"/>
    </row>
    <row r="34" spans="1:8" s="13" customFormat="1" ht="12" x14ac:dyDescent="0.2">
      <c r="A34" s="138" t="s">
        <v>353</v>
      </c>
      <c r="B34" s="139" t="s">
        <v>368</v>
      </c>
      <c r="C34" s="140">
        <v>31</v>
      </c>
      <c r="D34" s="39">
        <v>25</v>
      </c>
      <c r="E34" s="143" t="s">
        <v>375</v>
      </c>
      <c r="F34" s="124">
        <v>835</v>
      </c>
      <c r="G34" s="150">
        <f t="shared" si="0"/>
        <v>129425</v>
      </c>
      <c r="H34" s="106"/>
    </row>
    <row r="35" spans="1:8" s="13" customFormat="1" ht="12" x14ac:dyDescent="0.2">
      <c r="A35" s="138" t="s">
        <v>355</v>
      </c>
      <c r="B35" s="139" t="s">
        <v>369</v>
      </c>
      <c r="C35" s="140">
        <v>32</v>
      </c>
      <c r="D35" s="39">
        <v>30</v>
      </c>
      <c r="E35" s="143" t="s">
        <v>376</v>
      </c>
      <c r="F35" s="124">
        <v>975</v>
      </c>
      <c r="G35" s="150">
        <f t="shared" si="0"/>
        <v>151125</v>
      </c>
      <c r="H35" s="106"/>
    </row>
    <row r="36" spans="1:8" s="13" customFormat="1" ht="12" x14ac:dyDescent="0.2">
      <c r="A36" s="138" t="s">
        <v>354</v>
      </c>
      <c r="B36" s="139" t="s">
        <v>369</v>
      </c>
      <c r="C36" s="140">
        <v>32</v>
      </c>
      <c r="D36" s="39">
        <v>30</v>
      </c>
      <c r="E36" s="143" t="s">
        <v>376</v>
      </c>
      <c r="F36" s="124">
        <v>1085</v>
      </c>
      <c r="G36" s="150">
        <f t="shared" si="0"/>
        <v>168175</v>
      </c>
      <c r="H36" s="106"/>
    </row>
    <row r="37" spans="1:8" s="13" customFormat="1" ht="12" x14ac:dyDescent="0.2">
      <c r="A37" s="138" t="s">
        <v>356</v>
      </c>
      <c r="B37" s="139" t="s">
        <v>369</v>
      </c>
      <c r="C37" s="140">
        <v>33</v>
      </c>
      <c r="D37" s="39">
        <v>30</v>
      </c>
      <c r="E37" s="143" t="s">
        <v>376</v>
      </c>
      <c r="F37" s="124">
        <v>980</v>
      </c>
      <c r="G37" s="150">
        <f t="shared" si="0"/>
        <v>151900</v>
      </c>
      <c r="H37" s="106"/>
    </row>
    <row r="38" spans="1:8" s="13" customFormat="1" ht="12" x14ac:dyDescent="0.2">
      <c r="A38" s="138" t="s">
        <v>357</v>
      </c>
      <c r="B38" s="139" t="s">
        <v>369</v>
      </c>
      <c r="C38" s="140">
        <v>33</v>
      </c>
      <c r="D38" s="39">
        <v>30</v>
      </c>
      <c r="E38" s="143" t="s">
        <v>376</v>
      </c>
      <c r="F38" s="124">
        <v>1090</v>
      </c>
      <c r="G38" s="150">
        <f t="shared" si="0"/>
        <v>168950</v>
      </c>
      <c r="H38" s="106"/>
    </row>
    <row r="39" spans="1:8" s="13" customFormat="1" ht="12" x14ac:dyDescent="0.2">
      <c r="A39" s="138" t="s">
        <v>358</v>
      </c>
      <c r="B39" s="139" t="s">
        <v>369</v>
      </c>
      <c r="C39" s="140">
        <v>34</v>
      </c>
      <c r="D39" s="39">
        <v>30</v>
      </c>
      <c r="E39" s="143" t="s">
        <v>376</v>
      </c>
      <c r="F39" s="124">
        <v>985</v>
      </c>
      <c r="G39" s="150">
        <f t="shared" si="0"/>
        <v>152675</v>
      </c>
      <c r="H39" s="106"/>
    </row>
    <row r="40" spans="1:8" s="13" customFormat="1" ht="12" x14ac:dyDescent="0.2">
      <c r="A40" s="138" t="s">
        <v>359</v>
      </c>
      <c r="B40" s="139" t="s">
        <v>369</v>
      </c>
      <c r="C40" s="140">
        <v>34</v>
      </c>
      <c r="D40" s="39">
        <v>30</v>
      </c>
      <c r="E40" s="143" t="s">
        <v>376</v>
      </c>
      <c r="F40" s="124">
        <v>1095</v>
      </c>
      <c r="G40" s="150">
        <f t="shared" si="0"/>
        <v>169725</v>
      </c>
      <c r="H40" s="106"/>
    </row>
    <row r="41" spans="1:8" s="13" customFormat="1" ht="12" x14ac:dyDescent="0.2">
      <c r="A41" s="138" t="s">
        <v>360</v>
      </c>
      <c r="B41" s="139" t="s">
        <v>369</v>
      </c>
      <c r="C41" s="140">
        <v>35</v>
      </c>
      <c r="D41" s="39">
        <v>30</v>
      </c>
      <c r="E41" s="143" t="s">
        <v>376</v>
      </c>
      <c r="F41" s="124">
        <v>995</v>
      </c>
      <c r="G41" s="150">
        <f t="shared" si="0"/>
        <v>154225</v>
      </c>
      <c r="H41" s="106"/>
    </row>
    <row r="42" spans="1:8" s="13" customFormat="1" ht="12" x14ac:dyDescent="0.2">
      <c r="A42" s="138" t="s">
        <v>361</v>
      </c>
      <c r="B42" s="139" t="s">
        <v>369</v>
      </c>
      <c r="C42" s="140">
        <v>35</v>
      </c>
      <c r="D42" s="39">
        <v>30</v>
      </c>
      <c r="E42" s="143" t="s">
        <v>376</v>
      </c>
      <c r="F42" s="124">
        <v>1105</v>
      </c>
      <c r="G42" s="150">
        <f t="shared" si="0"/>
        <v>171275</v>
      </c>
      <c r="H42" s="106"/>
    </row>
    <row r="43" spans="1:8" s="13" customFormat="1" ht="12" x14ac:dyDescent="0.2">
      <c r="A43" s="138" t="s">
        <v>362</v>
      </c>
      <c r="B43" s="139" t="s">
        <v>369</v>
      </c>
      <c r="C43" s="140">
        <v>36</v>
      </c>
      <c r="D43" s="39">
        <v>30</v>
      </c>
      <c r="E43" s="143" t="s">
        <v>376</v>
      </c>
      <c r="F43" s="124">
        <v>1000</v>
      </c>
      <c r="G43" s="150">
        <f t="shared" si="0"/>
        <v>155000</v>
      </c>
      <c r="H43" s="106"/>
    </row>
    <row r="44" spans="1:8" s="13" customFormat="1" ht="12" x14ac:dyDescent="0.2">
      <c r="A44" s="138" t="s">
        <v>363</v>
      </c>
      <c r="B44" s="139" t="s">
        <v>369</v>
      </c>
      <c r="C44" s="140">
        <v>36</v>
      </c>
      <c r="D44" s="39">
        <v>30</v>
      </c>
      <c r="E44" s="143" t="s">
        <v>376</v>
      </c>
      <c r="F44" s="124">
        <v>1110</v>
      </c>
      <c r="G44" s="150">
        <f t="shared" si="0"/>
        <v>172050</v>
      </c>
      <c r="H44" s="106"/>
    </row>
    <row r="45" spans="1:8" ht="18" x14ac:dyDescent="0.2">
      <c r="A45" s="2"/>
    </row>
    <row r="46" spans="1:8" x14ac:dyDescent="0.2">
      <c r="D46" s="125"/>
      <c r="E46" s="137"/>
      <c r="F46" s="137"/>
      <c r="G46" s="30"/>
      <c r="H46" s="30"/>
    </row>
    <row r="47" spans="1:8" x14ac:dyDescent="0.2">
      <c r="E47" s="185"/>
      <c r="F47" s="185"/>
      <c r="G47" s="185"/>
      <c r="H47" s="185"/>
    </row>
    <row r="49" spans="1:1" x14ac:dyDescent="0.2">
      <c r="A49" s="127"/>
    </row>
    <row r="50" spans="1:1" x14ac:dyDescent="0.2">
      <c r="A50" s="127"/>
    </row>
    <row r="51" spans="1:1" x14ac:dyDescent="0.2">
      <c r="A51" s="127"/>
    </row>
    <row r="52" spans="1:1" x14ac:dyDescent="0.2">
      <c r="A52" s="127"/>
    </row>
    <row r="53" spans="1:1" x14ac:dyDescent="0.2">
      <c r="A53" s="127"/>
    </row>
    <row r="54" spans="1:1" x14ac:dyDescent="0.2">
      <c r="A54" s="127"/>
    </row>
    <row r="55" spans="1:1" x14ac:dyDescent="0.2">
      <c r="A55" s="127"/>
    </row>
    <row r="56" spans="1:1" x14ac:dyDescent="0.2">
      <c r="A56" s="127"/>
    </row>
    <row r="57" spans="1:1" x14ac:dyDescent="0.2">
      <c r="A57" s="127"/>
    </row>
    <row r="58" spans="1:1" x14ac:dyDescent="0.2">
      <c r="A58" s="127"/>
    </row>
    <row r="59" spans="1:1" x14ac:dyDescent="0.2">
      <c r="A59" s="127"/>
    </row>
    <row r="60" spans="1:1" x14ac:dyDescent="0.2">
      <c r="A60" s="127"/>
    </row>
    <row r="61" spans="1:1" x14ac:dyDescent="0.2">
      <c r="A61" s="127"/>
    </row>
    <row r="62" spans="1:1" x14ac:dyDescent="0.2">
      <c r="A62" s="127"/>
    </row>
    <row r="63" spans="1:1" x14ac:dyDescent="0.2">
      <c r="A63" s="127"/>
    </row>
    <row r="64" spans="1:1" x14ac:dyDescent="0.2">
      <c r="A64" s="127"/>
    </row>
    <row r="65" spans="1:1" x14ac:dyDescent="0.2">
      <c r="A65" s="127"/>
    </row>
    <row r="66" spans="1:1" x14ac:dyDescent="0.2">
      <c r="A66" s="127"/>
    </row>
    <row r="67" spans="1:1" x14ac:dyDescent="0.2">
      <c r="A67" s="127"/>
    </row>
  </sheetData>
  <mergeCells count="1">
    <mergeCell ref="E47:H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8"/>
  <sheetViews>
    <sheetView workbookViewId="0">
      <selection activeCell="J231" sqref="J231"/>
    </sheetView>
  </sheetViews>
  <sheetFormatPr defaultColWidth="11.7109375" defaultRowHeight="14.25" x14ac:dyDescent="0.2"/>
  <cols>
    <col min="1" max="1" width="14.140625" style="120" customWidth="1"/>
    <col min="2" max="2" width="18.28515625" style="120" customWidth="1"/>
    <col min="3" max="3" width="10.28515625" style="120" customWidth="1"/>
    <col min="4" max="4" width="7.7109375" style="89" customWidth="1"/>
    <col min="5" max="5" width="11.7109375" style="89"/>
    <col min="6" max="7" width="11.7109375" style="120"/>
    <col min="8" max="8" width="26.140625" style="120" customWidth="1"/>
    <col min="9" max="16384" width="11.7109375" style="120"/>
  </cols>
  <sheetData>
    <row r="1" spans="1:8" ht="14.1" customHeight="1" x14ac:dyDescent="0.2"/>
    <row r="2" spans="1:8" ht="14.1" customHeight="1" x14ac:dyDescent="0.25">
      <c r="A2" s="208" t="s">
        <v>32</v>
      </c>
      <c r="B2" s="208"/>
      <c r="C2" s="208"/>
      <c r="D2" s="208"/>
      <c r="E2" s="208"/>
      <c r="F2" s="208"/>
      <c r="G2" s="208"/>
      <c r="H2" s="208"/>
    </row>
    <row r="3" spans="1:8" ht="33.950000000000003" customHeight="1" x14ac:dyDescent="0.2">
      <c r="A3" s="118" t="s">
        <v>23</v>
      </c>
      <c r="B3" s="118" t="s">
        <v>196</v>
      </c>
      <c r="C3" s="118" t="s">
        <v>203</v>
      </c>
      <c r="D3" s="118" t="s">
        <v>76</v>
      </c>
      <c r="E3" s="118" t="s">
        <v>28</v>
      </c>
      <c r="F3" s="118" t="s">
        <v>77</v>
      </c>
      <c r="G3" s="27" t="s">
        <v>29</v>
      </c>
      <c r="H3" s="41"/>
    </row>
    <row r="4" spans="1:8" s="8" customFormat="1" ht="12" customHeight="1" x14ac:dyDescent="0.2">
      <c r="A4" s="119"/>
      <c r="B4" s="17"/>
      <c r="C4" s="17" t="s">
        <v>204</v>
      </c>
      <c r="D4" s="17" t="s">
        <v>65</v>
      </c>
      <c r="E4" s="17" t="s">
        <v>189</v>
      </c>
      <c r="F4" s="17" t="s">
        <v>25</v>
      </c>
      <c r="G4" s="23" t="s">
        <v>49</v>
      </c>
      <c r="H4" s="42"/>
    </row>
    <row r="5" spans="1:8" s="13" customFormat="1" ht="12" customHeight="1" x14ac:dyDescent="0.2">
      <c r="A5" s="122" t="s">
        <v>74</v>
      </c>
      <c r="B5" s="213" t="s">
        <v>213</v>
      </c>
      <c r="C5" s="117" t="s">
        <v>205</v>
      </c>
      <c r="D5" s="117">
        <v>0.8</v>
      </c>
      <c r="E5" s="116" t="s">
        <v>190</v>
      </c>
      <c r="F5" s="124">
        <v>11.7</v>
      </c>
      <c r="G5" s="106">
        <f>F5*98</f>
        <v>1146.5999999999999</v>
      </c>
      <c r="H5" s="214" t="s">
        <v>800</v>
      </c>
    </row>
    <row r="6" spans="1:8" s="13" customFormat="1" ht="12" customHeight="1" x14ac:dyDescent="0.2">
      <c r="A6" s="122" t="s">
        <v>31</v>
      </c>
      <c r="B6" s="214"/>
      <c r="C6" s="117" t="s">
        <v>205</v>
      </c>
      <c r="D6" s="117">
        <v>1</v>
      </c>
      <c r="E6" s="116" t="s">
        <v>190</v>
      </c>
      <c r="F6" s="124">
        <v>13.5</v>
      </c>
      <c r="G6" s="106">
        <f t="shared" ref="G6:G25" si="0">F6*98</f>
        <v>1323</v>
      </c>
      <c r="H6" s="214"/>
    </row>
    <row r="7" spans="1:8" s="13" customFormat="1" ht="12" customHeight="1" x14ac:dyDescent="0.2">
      <c r="A7" s="122" t="s">
        <v>206</v>
      </c>
      <c r="B7" s="214"/>
      <c r="C7" s="117" t="s">
        <v>205</v>
      </c>
      <c r="D7" s="104">
        <v>1.25</v>
      </c>
      <c r="E7" s="116" t="s">
        <v>190</v>
      </c>
      <c r="F7" s="124">
        <v>16</v>
      </c>
      <c r="G7" s="106">
        <f t="shared" si="0"/>
        <v>1568</v>
      </c>
      <c r="H7" s="214"/>
    </row>
    <row r="8" spans="1:8" s="13" customFormat="1" ht="12" customHeight="1" x14ac:dyDescent="0.2">
      <c r="A8" s="122" t="s">
        <v>33</v>
      </c>
      <c r="B8" s="215"/>
      <c r="C8" s="117" t="s">
        <v>205</v>
      </c>
      <c r="D8" s="117">
        <v>1.5</v>
      </c>
      <c r="E8" s="116" t="s">
        <v>190</v>
      </c>
      <c r="F8" s="124">
        <v>18</v>
      </c>
      <c r="G8" s="106">
        <f t="shared" si="0"/>
        <v>1764</v>
      </c>
      <c r="H8" s="214"/>
    </row>
    <row r="9" spans="1:8" s="13" customFormat="1" ht="12" customHeight="1" x14ac:dyDescent="0.2">
      <c r="A9" s="122" t="s">
        <v>208</v>
      </c>
      <c r="B9" s="213" t="s">
        <v>197</v>
      </c>
      <c r="C9" s="117" t="s">
        <v>207</v>
      </c>
      <c r="D9" s="104">
        <v>1.25</v>
      </c>
      <c r="E9" s="116" t="s">
        <v>191</v>
      </c>
      <c r="F9" s="124">
        <v>23</v>
      </c>
      <c r="G9" s="106">
        <f t="shared" si="0"/>
        <v>2254</v>
      </c>
      <c r="H9" s="214"/>
    </row>
    <row r="10" spans="1:8" s="13" customFormat="1" ht="12" customHeight="1" x14ac:dyDescent="0.2">
      <c r="A10" s="122" t="s">
        <v>34</v>
      </c>
      <c r="B10" s="214"/>
      <c r="C10" s="117" t="s">
        <v>207</v>
      </c>
      <c r="D10" s="117">
        <v>1.5</v>
      </c>
      <c r="E10" s="116" t="s">
        <v>191</v>
      </c>
      <c r="F10" s="124">
        <v>25.5</v>
      </c>
      <c r="G10" s="106">
        <f t="shared" si="0"/>
        <v>2499</v>
      </c>
      <c r="H10" s="214"/>
    </row>
    <row r="11" spans="1:8" s="13" customFormat="1" ht="12" customHeight="1" x14ac:dyDescent="0.2">
      <c r="A11" s="122" t="s">
        <v>35</v>
      </c>
      <c r="B11" s="215"/>
      <c r="C11" s="117" t="s">
        <v>207</v>
      </c>
      <c r="D11" s="117">
        <v>2</v>
      </c>
      <c r="E11" s="116" t="s">
        <v>191</v>
      </c>
      <c r="F11" s="124">
        <v>31</v>
      </c>
      <c r="G11" s="106">
        <f t="shared" si="0"/>
        <v>3038</v>
      </c>
      <c r="H11" s="214"/>
    </row>
    <row r="12" spans="1:8" s="13" customFormat="1" ht="12" customHeight="1" x14ac:dyDescent="0.2">
      <c r="A12" s="122" t="s">
        <v>75</v>
      </c>
      <c r="B12" s="213" t="s">
        <v>199</v>
      </c>
      <c r="C12" s="117" t="s">
        <v>209</v>
      </c>
      <c r="D12" s="117">
        <v>1</v>
      </c>
      <c r="E12" s="116" t="s">
        <v>191</v>
      </c>
      <c r="F12" s="124">
        <v>24.5</v>
      </c>
      <c r="G12" s="106">
        <f t="shared" si="0"/>
        <v>2401</v>
      </c>
      <c r="H12" s="214"/>
    </row>
    <row r="13" spans="1:8" s="13" customFormat="1" ht="12" customHeight="1" x14ac:dyDescent="0.2">
      <c r="A13" s="122" t="s">
        <v>36</v>
      </c>
      <c r="B13" s="214"/>
      <c r="C13" s="117" t="s">
        <v>209</v>
      </c>
      <c r="D13" s="117">
        <v>1.5</v>
      </c>
      <c r="E13" s="116" t="s">
        <v>191</v>
      </c>
      <c r="F13" s="124">
        <v>32</v>
      </c>
      <c r="G13" s="106">
        <f t="shared" si="0"/>
        <v>3136</v>
      </c>
      <c r="H13" s="214"/>
    </row>
    <row r="14" spans="1:8" s="13" customFormat="1" ht="12" customHeight="1" x14ac:dyDescent="0.2">
      <c r="A14" s="122" t="s">
        <v>37</v>
      </c>
      <c r="B14" s="214"/>
      <c r="C14" s="117" t="s">
        <v>209</v>
      </c>
      <c r="D14" s="117">
        <v>2</v>
      </c>
      <c r="E14" s="116" t="s">
        <v>191</v>
      </c>
      <c r="F14" s="124">
        <v>40</v>
      </c>
      <c r="G14" s="106">
        <f t="shared" si="0"/>
        <v>3920</v>
      </c>
      <c r="H14" s="214"/>
    </row>
    <row r="15" spans="1:8" s="13" customFormat="1" ht="12" customHeight="1" x14ac:dyDescent="0.2">
      <c r="A15" s="122" t="s">
        <v>38</v>
      </c>
      <c r="B15" s="215"/>
      <c r="C15" s="117" t="s">
        <v>209</v>
      </c>
      <c r="D15" s="117">
        <v>2.5</v>
      </c>
      <c r="E15" s="116" t="s">
        <v>191</v>
      </c>
      <c r="F15" s="124">
        <v>47.5</v>
      </c>
      <c r="G15" s="106">
        <f t="shared" si="0"/>
        <v>4655</v>
      </c>
      <c r="H15" s="214"/>
    </row>
    <row r="16" spans="1:8" s="13" customFormat="1" ht="12" customHeight="1" x14ac:dyDescent="0.2">
      <c r="A16" s="122" t="s">
        <v>37</v>
      </c>
      <c r="B16" s="213" t="s">
        <v>198</v>
      </c>
      <c r="C16" s="117" t="s">
        <v>209</v>
      </c>
      <c r="D16" s="117">
        <v>2</v>
      </c>
      <c r="E16" s="116" t="s">
        <v>192</v>
      </c>
      <c r="F16" s="124">
        <v>46</v>
      </c>
      <c r="G16" s="106">
        <f t="shared" si="0"/>
        <v>4508</v>
      </c>
      <c r="H16" s="214"/>
    </row>
    <row r="17" spans="1:8" s="13" customFormat="1" ht="12" customHeight="1" x14ac:dyDescent="0.2">
      <c r="A17" s="122" t="s">
        <v>38</v>
      </c>
      <c r="B17" s="215"/>
      <c r="C17" s="117" t="s">
        <v>209</v>
      </c>
      <c r="D17" s="117">
        <v>2.5</v>
      </c>
      <c r="E17" s="116" t="s">
        <v>192</v>
      </c>
      <c r="F17" s="124">
        <v>53.5</v>
      </c>
      <c r="G17" s="106">
        <f t="shared" si="0"/>
        <v>5243</v>
      </c>
      <c r="H17" s="214"/>
    </row>
    <row r="18" spans="1:8" s="13" customFormat="1" ht="12" customHeight="1" x14ac:dyDescent="0.2">
      <c r="A18" s="122" t="s">
        <v>41</v>
      </c>
      <c r="B18" s="213" t="s">
        <v>200</v>
      </c>
      <c r="C18" s="117" t="s">
        <v>210</v>
      </c>
      <c r="D18" s="117">
        <v>2</v>
      </c>
      <c r="E18" s="116" t="s">
        <v>193</v>
      </c>
      <c r="F18" s="124">
        <v>84</v>
      </c>
      <c r="G18" s="106">
        <f t="shared" si="0"/>
        <v>8232</v>
      </c>
      <c r="H18" s="214"/>
    </row>
    <row r="19" spans="1:8" s="13" customFormat="1" ht="12" customHeight="1" x14ac:dyDescent="0.2">
      <c r="A19" s="122" t="s">
        <v>42</v>
      </c>
      <c r="B19" s="215"/>
      <c r="C19" s="117" t="s">
        <v>210</v>
      </c>
      <c r="D19" s="117">
        <v>2.5</v>
      </c>
      <c r="E19" s="116" t="s">
        <v>193</v>
      </c>
      <c r="F19" s="124">
        <v>101</v>
      </c>
      <c r="G19" s="106">
        <f t="shared" si="0"/>
        <v>9898</v>
      </c>
      <c r="H19" s="214"/>
    </row>
    <row r="20" spans="1:8" s="13" customFormat="1" ht="12" customHeight="1" x14ac:dyDescent="0.2">
      <c r="A20" s="122" t="s">
        <v>41</v>
      </c>
      <c r="B20" s="213" t="s">
        <v>201</v>
      </c>
      <c r="C20" s="117" t="s">
        <v>210</v>
      </c>
      <c r="D20" s="117">
        <v>2</v>
      </c>
      <c r="E20" s="116" t="s">
        <v>194</v>
      </c>
      <c r="F20" s="124">
        <v>89</v>
      </c>
      <c r="G20" s="106">
        <f t="shared" si="0"/>
        <v>8722</v>
      </c>
      <c r="H20" s="214"/>
    </row>
    <row r="21" spans="1:8" s="13" customFormat="1" ht="12" customHeight="1" x14ac:dyDescent="0.2">
      <c r="A21" s="122" t="s">
        <v>42</v>
      </c>
      <c r="B21" s="214"/>
      <c r="C21" s="117" t="s">
        <v>210</v>
      </c>
      <c r="D21" s="117">
        <v>2.5</v>
      </c>
      <c r="E21" s="116" t="s">
        <v>194</v>
      </c>
      <c r="F21" s="124">
        <v>106</v>
      </c>
      <c r="G21" s="106">
        <f t="shared" si="0"/>
        <v>10388</v>
      </c>
      <c r="H21" s="214"/>
    </row>
    <row r="22" spans="1:8" s="13" customFormat="1" ht="12" customHeight="1" x14ac:dyDescent="0.2">
      <c r="A22" s="122" t="s">
        <v>239</v>
      </c>
      <c r="B22" s="215"/>
      <c r="C22" s="117" t="s">
        <v>210</v>
      </c>
      <c r="D22" s="117">
        <v>3</v>
      </c>
      <c r="E22" s="116" t="s">
        <v>194</v>
      </c>
      <c r="F22" s="124">
        <v>117</v>
      </c>
      <c r="G22" s="106">
        <f t="shared" si="0"/>
        <v>11466</v>
      </c>
      <c r="H22" s="214"/>
    </row>
    <row r="23" spans="1:8" s="13" customFormat="1" ht="12" customHeight="1" x14ac:dyDescent="0.2">
      <c r="A23" s="122" t="s">
        <v>43</v>
      </c>
      <c r="B23" s="213" t="s">
        <v>202</v>
      </c>
      <c r="C23" s="117" t="s">
        <v>211</v>
      </c>
      <c r="D23" s="117">
        <v>2</v>
      </c>
      <c r="E23" s="116" t="s">
        <v>195</v>
      </c>
      <c r="F23" s="124">
        <v>125</v>
      </c>
      <c r="G23" s="106">
        <f t="shared" si="0"/>
        <v>12250</v>
      </c>
      <c r="H23" s="214"/>
    </row>
    <row r="24" spans="1:8" s="13" customFormat="1" ht="12" customHeight="1" x14ac:dyDescent="0.2">
      <c r="A24" s="122" t="s">
        <v>44</v>
      </c>
      <c r="B24" s="214"/>
      <c r="C24" s="117" t="s">
        <v>211</v>
      </c>
      <c r="D24" s="117">
        <v>2.5</v>
      </c>
      <c r="E24" s="116" t="s">
        <v>195</v>
      </c>
      <c r="F24" s="124">
        <v>149</v>
      </c>
      <c r="G24" s="106">
        <f t="shared" si="0"/>
        <v>14602</v>
      </c>
      <c r="H24" s="214"/>
    </row>
    <row r="25" spans="1:8" s="13" customFormat="1" ht="12" customHeight="1" x14ac:dyDescent="0.2">
      <c r="A25" s="122" t="s">
        <v>212</v>
      </c>
      <c r="B25" s="215"/>
      <c r="C25" s="117" t="s">
        <v>211</v>
      </c>
      <c r="D25" s="117">
        <v>3</v>
      </c>
      <c r="E25" s="116" t="s">
        <v>195</v>
      </c>
      <c r="F25" s="124">
        <v>173</v>
      </c>
      <c r="G25" s="106">
        <f t="shared" si="0"/>
        <v>16954</v>
      </c>
      <c r="H25" s="215"/>
    </row>
    <row r="26" spans="1:8" ht="14.1" customHeight="1" x14ac:dyDescent="0.2">
      <c r="A26" s="2"/>
    </row>
    <row r="27" spans="1:8" ht="12" customHeight="1" x14ac:dyDescent="0.2">
      <c r="E27" s="126" t="s">
        <v>40</v>
      </c>
      <c r="F27" s="115"/>
      <c r="G27" s="30"/>
      <c r="H27" s="30"/>
    </row>
    <row r="28" spans="1:8" ht="12" customHeight="1" x14ac:dyDescent="0.2">
      <c r="E28" s="185" t="s">
        <v>39</v>
      </c>
      <c r="F28" s="185"/>
      <c r="G28" s="185"/>
      <c r="H28" s="185"/>
    </row>
    <row r="30" spans="1:8" ht="15" x14ac:dyDescent="0.25">
      <c r="A30" s="208" t="s">
        <v>234</v>
      </c>
      <c r="B30" s="208"/>
      <c r="C30" s="208"/>
      <c r="D30" s="208"/>
      <c r="E30" s="208"/>
      <c r="F30" s="208"/>
      <c r="G30" s="208"/>
      <c r="H30" s="208"/>
    </row>
    <row r="31" spans="1:8" ht="33.75" x14ac:dyDescent="0.2">
      <c r="A31" s="118" t="s">
        <v>23</v>
      </c>
      <c r="B31" s="118" t="s">
        <v>196</v>
      </c>
      <c r="C31" s="118" t="s">
        <v>203</v>
      </c>
      <c r="D31" s="118" t="s">
        <v>76</v>
      </c>
      <c r="E31" s="118" t="s">
        <v>28</v>
      </c>
      <c r="F31" s="118" t="s">
        <v>77</v>
      </c>
      <c r="G31" s="27" t="s">
        <v>29</v>
      </c>
      <c r="H31" s="41"/>
    </row>
    <row r="32" spans="1:8" x14ac:dyDescent="0.2">
      <c r="A32" s="119"/>
      <c r="B32" s="17"/>
      <c r="C32" s="17" t="s">
        <v>204</v>
      </c>
      <c r="D32" s="17" t="s">
        <v>65</v>
      </c>
      <c r="E32" s="17" t="s">
        <v>214</v>
      </c>
      <c r="F32" s="17" t="s">
        <v>25</v>
      </c>
      <c r="G32" s="23" t="s">
        <v>49</v>
      </c>
      <c r="H32" s="217" t="s">
        <v>800</v>
      </c>
    </row>
    <row r="33" spans="1:8" x14ac:dyDescent="0.2">
      <c r="A33" s="122" t="s">
        <v>219</v>
      </c>
      <c r="B33" s="213" t="s">
        <v>228</v>
      </c>
      <c r="C33" s="117" t="s">
        <v>210</v>
      </c>
      <c r="D33" s="39">
        <v>2</v>
      </c>
      <c r="E33" s="116" t="s">
        <v>215</v>
      </c>
      <c r="F33" s="124">
        <v>84</v>
      </c>
      <c r="G33" s="106">
        <f>F33*98</f>
        <v>8232</v>
      </c>
      <c r="H33" s="217"/>
    </row>
    <row r="34" spans="1:8" x14ac:dyDescent="0.2">
      <c r="A34" s="122" t="s">
        <v>220</v>
      </c>
      <c r="B34" s="214"/>
      <c r="C34" s="117" t="s">
        <v>210</v>
      </c>
      <c r="D34" s="39">
        <v>2.5</v>
      </c>
      <c r="E34" s="116" t="s">
        <v>215</v>
      </c>
      <c r="F34" s="124">
        <v>101</v>
      </c>
      <c r="G34" s="106">
        <f t="shared" ref="G34:G47" si="1">F34*98</f>
        <v>9898</v>
      </c>
      <c r="H34" s="217"/>
    </row>
    <row r="35" spans="1:8" x14ac:dyDescent="0.2">
      <c r="A35" s="122" t="s">
        <v>221</v>
      </c>
      <c r="B35" s="215"/>
      <c r="C35" s="117" t="s">
        <v>210</v>
      </c>
      <c r="D35" s="39">
        <v>3</v>
      </c>
      <c r="E35" s="116" t="s">
        <v>215</v>
      </c>
      <c r="F35" s="124">
        <v>117</v>
      </c>
      <c r="G35" s="106">
        <f t="shared" si="1"/>
        <v>11466</v>
      </c>
      <c r="H35" s="217"/>
    </row>
    <row r="36" spans="1:8" x14ac:dyDescent="0.2">
      <c r="A36" s="122" t="s">
        <v>222</v>
      </c>
      <c r="B36" s="216" t="s">
        <v>229</v>
      </c>
      <c r="C36" s="117" t="s">
        <v>211</v>
      </c>
      <c r="D36" s="39">
        <v>2</v>
      </c>
      <c r="E36" s="116" t="s">
        <v>216</v>
      </c>
      <c r="F36" s="124">
        <v>125</v>
      </c>
      <c r="G36" s="106">
        <f t="shared" si="1"/>
        <v>12250</v>
      </c>
      <c r="H36" s="217"/>
    </row>
    <row r="37" spans="1:8" x14ac:dyDescent="0.2">
      <c r="A37" s="122" t="s">
        <v>223</v>
      </c>
      <c r="B37" s="216"/>
      <c r="C37" s="117" t="s">
        <v>211</v>
      </c>
      <c r="D37" s="39">
        <v>2.5</v>
      </c>
      <c r="E37" s="116" t="s">
        <v>216</v>
      </c>
      <c r="F37" s="124">
        <v>149</v>
      </c>
      <c r="G37" s="106">
        <f t="shared" si="1"/>
        <v>14602</v>
      </c>
      <c r="H37" s="217"/>
    </row>
    <row r="38" spans="1:8" x14ac:dyDescent="0.2">
      <c r="A38" s="122" t="s">
        <v>224</v>
      </c>
      <c r="B38" s="216"/>
      <c r="C38" s="117" t="s">
        <v>211</v>
      </c>
      <c r="D38" s="39">
        <v>3</v>
      </c>
      <c r="E38" s="116" t="s">
        <v>216</v>
      </c>
      <c r="F38" s="124">
        <v>173</v>
      </c>
      <c r="G38" s="106">
        <f t="shared" si="1"/>
        <v>16954</v>
      </c>
      <c r="H38" s="217"/>
    </row>
    <row r="39" spans="1:8" x14ac:dyDescent="0.2">
      <c r="A39" s="122" t="s">
        <v>225</v>
      </c>
      <c r="B39" s="216" t="s">
        <v>231</v>
      </c>
      <c r="C39" s="117" t="s">
        <v>233</v>
      </c>
      <c r="D39" s="39">
        <v>2</v>
      </c>
      <c r="E39" s="116" t="s">
        <v>217</v>
      </c>
      <c r="F39" s="124">
        <v>157</v>
      </c>
      <c r="G39" s="106">
        <f t="shared" si="1"/>
        <v>15386</v>
      </c>
      <c r="H39" s="217"/>
    </row>
    <row r="40" spans="1:8" x14ac:dyDescent="0.2">
      <c r="A40" s="122" t="s">
        <v>226</v>
      </c>
      <c r="B40" s="216"/>
      <c r="C40" s="117" t="s">
        <v>233</v>
      </c>
      <c r="D40" s="39">
        <v>2.5</v>
      </c>
      <c r="E40" s="116" t="s">
        <v>217</v>
      </c>
      <c r="F40" s="124">
        <v>186</v>
      </c>
      <c r="G40" s="106">
        <f t="shared" si="1"/>
        <v>18228</v>
      </c>
      <c r="H40" s="217"/>
    </row>
    <row r="41" spans="1:8" x14ac:dyDescent="0.2">
      <c r="A41" s="122" t="s">
        <v>227</v>
      </c>
      <c r="B41" s="216"/>
      <c r="C41" s="117" t="s">
        <v>233</v>
      </c>
      <c r="D41" s="39">
        <v>3</v>
      </c>
      <c r="E41" s="116" t="s">
        <v>217</v>
      </c>
      <c r="F41" s="124">
        <v>215</v>
      </c>
      <c r="G41" s="106">
        <f t="shared" si="1"/>
        <v>21070</v>
      </c>
      <c r="H41" s="217"/>
    </row>
    <row r="42" spans="1:8" x14ac:dyDescent="0.2">
      <c r="A42" s="122" t="s">
        <v>225</v>
      </c>
      <c r="B42" s="216" t="s">
        <v>167</v>
      </c>
      <c r="C42" s="117" t="s">
        <v>230</v>
      </c>
      <c r="D42" s="39">
        <v>2</v>
      </c>
      <c r="E42" s="116" t="s">
        <v>217</v>
      </c>
      <c r="F42" s="124">
        <v>172</v>
      </c>
      <c r="G42" s="106">
        <f t="shared" si="1"/>
        <v>16856</v>
      </c>
      <c r="H42" s="217"/>
    </row>
    <row r="43" spans="1:8" x14ac:dyDescent="0.2">
      <c r="A43" s="122" t="s">
        <v>226</v>
      </c>
      <c r="B43" s="216"/>
      <c r="C43" s="117" t="s">
        <v>230</v>
      </c>
      <c r="D43" s="39">
        <v>2.5</v>
      </c>
      <c r="E43" s="116" t="s">
        <v>217</v>
      </c>
      <c r="F43" s="124">
        <v>205</v>
      </c>
      <c r="G43" s="106">
        <f t="shared" si="1"/>
        <v>20090</v>
      </c>
      <c r="H43" s="217"/>
    </row>
    <row r="44" spans="1:8" x14ac:dyDescent="0.2">
      <c r="A44" s="122" t="s">
        <v>227</v>
      </c>
      <c r="B44" s="216"/>
      <c r="C44" s="117" t="s">
        <v>230</v>
      </c>
      <c r="D44" s="39">
        <v>3</v>
      </c>
      <c r="E44" s="116" t="s">
        <v>217</v>
      </c>
      <c r="F44" s="124">
        <v>237</v>
      </c>
      <c r="G44" s="106">
        <f t="shared" si="1"/>
        <v>23226</v>
      </c>
      <c r="H44" s="217"/>
    </row>
    <row r="45" spans="1:8" x14ac:dyDescent="0.2">
      <c r="A45" s="122" t="s">
        <v>225</v>
      </c>
      <c r="B45" s="216" t="s">
        <v>168</v>
      </c>
      <c r="C45" s="117" t="s">
        <v>232</v>
      </c>
      <c r="D45" s="39">
        <v>2</v>
      </c>
      <c r="E45" s="116" t="s">
        <v>218</v>
      </c>
      <c r="F45" s="124">
        <v>191</v>
      </c>
      <c r="G45" s="106">
        <f t="shared" si="1"/>
        <v>18718</v>
      </c>
      <c r="H45" s="217"/>
    </row>
    <row r="46" spans="1:8" x14ac:dyDescent="0.2">
      <c r="A46" s="122" t="s">
        <v>226</v>
      </c>
      <c r="B46" s="216"/>
      <c r="C46" s="117" t="s">
        <v>232</v>
      </c>
      <c r="D46" s="39">
        <v>2.5</v>
      </c>
      <c r="E46" s="116" t="s">
        <v>218</v>
      </c>
      <c r="F46" s="124">
        <v>227</v>
      </c>
      <c r="G46" s="106">
        <f t="shared" si="1"/>
        <v>22246</v>
      </c>
      <c r="H46" s="217"/>
    </row>
    <row r="47" spans="1:8" x14ac:dyDescent="0.2">
      <c r="A47" s="122" t="s">
        <v>227</v>
      </c>
      <c r="B47" s="216"/>
      <c r="C47" s="117" t="s">
        <v>232</v>
      </c>
      <c r="D47" s="39">
        <v>3</v>
      </c>
      <c r="E47" s="116" t="s">
        <v>218</v>
      </c>
      <c r="F47" s="124">
        <v>264</v>
      </c>
      <c r="G47" s="106">
        <f t="shared" si="1"/>
        <v>25872</v>
      </c>
      <c r="H47" s="218"/>
    </row>
    <row r="48" spans="1:8" ht="18" x14ac:dyDescent="0.2">
      <c r="A48" s="2"/>
      <c r="D48" s="120"/>
    </row>
    <row r="49" spans="1:8" ht="15" x14ac:dyDescent="0.25">
      <c r="A49" s="208" t="s">
        <v>235</v>
      </c>
      <c r="B49" s="208"/>
      <c r="C49" s="208"/>
      <c r="D49" s="208"/>
      <c r="E49" s="208"/>
      <c r="F49" s="208"/>
      <c r="G49" s="208"/>
      <c r="H49" s="208"/>
    </row>
    <row r="50" spans="1:8" ht="33.75" x14ac:dyDescent="0.2">
      <c r="A50" s="118" t="s">
        <v>23</v>
      </c>
      <c r="B50" s="118" t="s">
        <v>196</v>
      </c>
      <c r="C50" s="118" t="s">
        <v>203</v>
      </c>
      <c r="D50" s="118" t="s">
        <v>76</v>
      </c>
      <c r="E50" s="118" t="s">
        <v>28</v>
      </c>
      <c r="F50" s="118" t="s">
        <v>77</v>
      </c>
      <c r="G50" s="27" t="s">
        <v>29</v>
      </c>
      <c r="H50" s="41"/>
    </row>
    <row r="51" spans="1:8" x14ac:dyDescent="0.2">
      <c r="A51" s="119"/>
      <c r="B51" s="17"/>
      <c r="C51" s="17" t="s">
        <v>204</v>
      </c>
      <c r="D51" s="17" t="s">
        <v>65</v>
      </c>
      <c r="E51" s="17" t="s">
        <v>214</v>
      </c>
      <c r="F51" s="17" t="s">
        <v>25</v>
      </c>
      <c r="G51" s="23" t="s">
        <v>49</v>
      </c>
      <c r="H51" s="219" t="s">
        <v>800</v>
      </c>
    </row>
    <row r="52" spans="1:8" x14ac:dyDescent="0.2">
      <c r="A52" s="122" t="s">
        <v>41</v>
      </c>
      <c r="B52" s="213" t="s">
        <v>243</v>
      </c>
      <c r="C52" s="117" t="s">
        <v>244</v>
      </c>
      <c r="D52" s="39">
        <v>2</v>
      </c>
      <c r="E52" s="116" t="s">
        <v>236</v>
      </c>
      <c r="F52" s="124">
        <v>112</v>
      </c>
      <c r="G52" s="106">
        <f>F52*98</f>
        <v>10976</v>
      </c>
      <c r="H52" s="219"/>
    </row>
    <row r="53" spans="1:8" x14ac:dyDescent="0.2">
      <c r="A53" s="122" t="s">
        <v>42</v>
      </c>
      <c r="B53" s="214"/>
      <c r="C53" s="117" t="s">
        <v>244</v>
      </c>
      <c r="D53" s="39">
        <v>2.5</v>
      </c>
      <c r="E53" s="116" t="s">
        <v>236</v>
      </c>
      <c r="F53" s="124">
        <v>134</v>
      </c>
      <c r="G53" s="106">
        <f t="shared" ref="G53:G63" si="2">F53*98</f>
        <v>13132</v>
      </c>
      <c r="H53" s="219"/>
    </row>
    <row r="54" spans="1:8" x14ac:dyDescent="0.2">
      <c r="A54" s="122" t="s">
        <v>239</v>
      </c>
      <c r="B54" s="215"/>
      <c r="C54" s="117" t="s">
        <v>244</v>
      </c>
      <c r="D54" s="39">
        <v>3</v>
      </c>
      <c r="E54" s="116" t="s">
        <v>236</v>
      </c>
      <c r="F54" s="124">
        <v>156</v>
      </c>
      <c r="G54" s="106">
        <f t="shared" si="2"/>
        <v>15288</v>
      </c>
      <c r="H54" s="219"/>
    </row>
    <row r="55" spans="1:8" x14ac:dyDescent="0.2">
      <c r="A55" s="122" t="s">
        <v>43</v>
      </c>
      <c r="B55" s="213" t="s">
        <v>245</v>
      </c>
      <c r="C55" s="117" t="s">
        <v>248</v>
      </c>
      <c r="D55" s="39">
        <v>2</v>
      </c>
      <c r="E55" s="116" t="s">
        <v>237</v>
      </c>
      <c r="F55" s="124">
        <v>138</v>
      </c>
      <c r="G55" s="106">
        <f t="shared" si="2"/>
        <v>13524</v>
      </c>
      <c r="H55" s="219"/>
    </row>
    <row r="56" spans="1:8" x14ac:dyDescent="0.2">
      <c r="A56" s="122" t="s">
        <v>44</v>
      </c>
      <c r="B56" s="214"/>
      <c r="C56" s="117" t="s">
        <v>248</v>
      </c>
      <c r="D56" s="39">
        <v>2.5</v>
      </c>
      <c r="E56" s="116" t="s">
        <v>237</v>
      </c>
      <c r="F56" s="124">
        <v>166</v>
      </c>
      <c r="G56" s="106">
        <f t="shared" si="2"/>
        <v>16268</v>
      </c>
      <c r="H56" s="219"/>
    </row>
    <row r="57" spans="1:8" x14ac:dyDescent="0.2">
      <c r="A57" s="122" t="s">
        <v>212</v>
      </c>
      <c r="B57" s="215"/>
      <c r="C57" s="117" t="s">
        <v>248</v>
      </c>
      <c r="D57" s="39">
        <v>3</v>
      </c>
      <c r="E57" s="116" t="s">
        <v>237</v>
      </c>
      <c r="F57" s="124">
        <v>193</v>
      </c>
      <c r="G57" s="106">
        <f t="shared" si="2"/>
        <v>18914</v>
      </c>
      <c r="H57" s="219"/>
    </row>
    <row r="58" spans="1:8" x14ac:dyDescent="0.2">
      <c r="A58" s="122" t="s">
        <v>45</v>
      </c>
      <c r="B58" s="213" t="s">
        <v>246</v>
      </c>
      <c r="C58" s="117" t="s">
        <v>230</v>
      </c>
      <c r="D58" s="39">
        <v>2</v>
      </c>
      <c r="E58" s="116" t="s">
        <v>238</v>
      </c>
      <c r="F58" s="124">
        <v>172</v>
      </c>
      <c r="G58" s="106">
        <f t="shared" si="2"/>
        <v>16856</v>
      </c>
      <c r="H58" s="219"/>
    </row>
    <row r="59" spans="1:8" x14ac:dyDescent="0.2">
      <c r="A59" s="122" t="s">
        <v>46</v>
      </c>
      <c r="B59" s="214"/>
      <c r="C59" s="117" t="s">
        <v>230</v>
      </c>
      <c r="D59" s="39">
        <v>2.5</v>
      </c>
      <c r="E59" s="116" t="s">
        <v>238</v>
      </c>
      <c r="F59" s="124">
        <v>205</v>
      </c>
      <c r="G59" s="106">
        <f t="shared" si="2"/>
        <v>20090</v>
      </c>
      <c r="H59" s="219"/>
    </row>
    <row r="60" spans="1:8" x14ac:dyDescent="0.2">
      <c r="A60" s="122" t="s">
        <v>47</v>
      </c>
      <c r="B60" s="215"/>
      <c r="C60" s="117" t="s">
        <v>230</v>
      </c>
      <c r="D60" s="39">
        <v>3</v>
      </c>
      <c r="E60" s="116" t="s">
        <v>238</v>
      </c>
      <c r="F60" s="124">
        <v>237</v>
      </c>
      <c r="G60" s="106">
        <f t="shared" si="2"/>
        <v>23226</v>
      </c>
      <c r="H60" s="219"/>
    </row>
    <row r="61" spans="1:8" x14ac:dyDescent="0.2">
      <c r="A61" s="122" t="s">
        <v>240</v>
      </c>
      <c r="B61" s="213" t="s">
        <v>247</v>
      </c>
      <c r="C61" s="117" t="s">
        <v>249</v>
      </c>
      <c r="D61" s="39">
        <v>2</v>
      </c>
      <c r="E61" s="116" t="s">
        <v>218</v>
      </c>
      <c r="F61" s="124">
        <v>201</v>
      </c>
      <c r="G61" s="106">
        <f t="shared" si="2"/>
        <v>19698</v>
      </c>
      <c r="H61" s="219"/>
    </row>
    <row r="62" spans="1:8" x14ac:dyDescent="0.2">
      <c r="A62" s="122" t="s">
        <v>241</v>
      </c>
      <c r="B62" s="214"/>
      <c r="C62" s="117" t="s">
        <v>249</v>
      </c>
      <c r="D62" s="39">
        <v>2.5</v>
      </c>
      <c r="E62" s="116" t="s">
        <v>218</v>
      </c>
      <c r="F62" s="124">
        <v>237</v>
      </c>
      <c r="G62" s="106">
        <f t="shared" si="2"/>
        <v>23226</v>
      </c>
      <c r="H62" s="219"/>
    </row>
    <row r="63" spans="1:8" x14ac:dyDescent="0.2">
      <c r="A63" s="122" t="s">
        <v>242</v>
      </c>
      <c r="B63" s="215"/>
      <c r="C63" s="117" t="s">
        <v>249</v>
      </c>
      <c r="D63" s="39">
        <v>3</v>
      </c>
      <c r="E63" s="116" t="s">
        <v>218</v>
      </c>
      <c r="F63" s="124">
        <v>273</v>
      </c>
      <c r="G63" s="106">
        <f t="shared" si="2"/>
        <v>26754</v>
      </c>
      <c r="H63" s="220"/>
    </row>
    <row r="64" spans="1:8" x14ac:dyDescent="0.2">
      <c r="D64" s="120"/>
    </row>
    <row r="65" spans="1:8" x14ac:dyDescent="0.2">
      <c r="D65" s="125"/>
      <c r="E65" s="126" t="s">
        <v>40</v>
      </c>
      <c r="F65" s="115"/>
      <c r="G65" s="30"/>
      <c r="H65" s="30"/>
    </row>
    <row r="66" spans="1:8" x14ac:dyDescent="0.2">
      <c r="D66" s="120"/>
      <c r="E66" s="185" t="s">
        <v>39</v>
      </c>
      <c r="F66" s="185"/>
      <c r="G66" s="185"/>
      <c r="H66" s="185"/>
    </row>
    <row r="68" spans="1:8" ht="15" x14ac:dyDescent="0.25">
      <c r="A68" s="208" t="s">
        <v>763</v>
      </c>
      <c r="B68" s="208"/>
      <c r="C68" s="208"/>
      <c r="D68" s="208"/>
      <c r="E68" s="208"/>
      <c r="F68" s="208"/>
      <c r="G68" s="208"/>
      <c r="H68" s="208"/>
    </row>
    <row r="69" spans="1:8" ht="33.75" x14ac:dyDescent="0.2">
      <c r="A69" s="154" t="s">
        <v>23</v>
      </c>
      <c r="B69" s="154" t="s">
        <v>196</v>
      </c>
      <c r="C69" s="154" t="s">
        <v>203</v>
      </c>
      <c r="D69" s="154" t="s">
        <v>76</v>
      </c>
      <c r="E69" s="154" t="s">
        <v>28</v>
      </c>
      <c r="F69" s="154" t="s">
        <v>77</v>
      </c>
      <c r="G69" s="27" t="s">
        <v>29</v>
      </c>
      <c r="H69" s="41"/>
    </row>
    <row r="70" spans="1:8" x14ac:dyDescent="0.2">
      <c r="A70" s="155"/>
      <c r="B70" s="17"/>
      <c r="C70" s="17" t="s">
        <v>204</v>
      </c>
      <c r="D70" s="17" t="s">
        <v>65</v>
      </c>
      <c r="E70" s="17" t="s">
        <v>214</v>
      </c>
      <c r="F70" s="17" t="s">
        <v>25</v>
      </c>
      <c r="G70" s="23" t="s">
        <v>49</v>
      </c>
      <c r="H70" s="42"/>
    </row>
    <row r="71" spans="1:8" x14ac:dyDescent="0.2">
      <c r="A71" s="152" t="s">
        <v>43</v>
      </c>
      <c r="B71" s="213" t="s">
        <v>687</v>
      </c>
      <c r="C71" s="176">
        <v>273</v>
      </c>
      <c r="D71" s="39">
        <v>2</v>
      </c>
      <c r="E71" s="156" t="s">
        <v>236</v>
      </c>
      <c r="F71" s="124">
        <v>114</v>
      </c>
      <c r="G71" s="106">
        <f>98*F71</f>
        <v>11172</v>
      </c>
      <c r="H71" s="214" t="s">
        <v>800</v>
      </c>
    </row>
    <row r="72" spans="1:8" x14ac:dyDescent="0.2">
      <c r="A72" s="152" t="s">
        <v>44</v>
      </c>
      <c r="B72" s="214"/>
      <c r="C72" s="176">
        <v>273</v>
      </c>
      <c r="D72" s="39">
        <v>2.5</v>
      </c>
      <c r="E72" s="156" t="s">
        <v>236</v>
      </c>
      <c r="F72" s="124">
        <v>138</v>
      </c>
      <c r="G72" s="106">
        <f t="shared" ref="G72:G135" si="3">98*F72</f>
        <v>13524</v>
      </c>
      <c r="H72" s="214"/>
    </row>
    <row r="73" spans="1:8" x14ac:dyDescent="0.2">
      <c r="A73" s="152" t="s">
        <v>212</v>
      </c>
      <c r="B73" s="215"/>
      <c r="C73" s="176">
        <v>273</v>
      </c>
      <c r="D73" s="39">
        <v>3</v>
      </c>
      <c r="E73" s="156" t="s">
        <v>236</v>
      </c>
      <c r="F73" s="124">
        <v>162</v>
      </c>
      <c r="G73" s="106">
        <f t="shared" si="3"/>
        <v>15876</v>
      </c>
      <c r="H73" s="214"/>
    </row>
    <row r="74" spans="1:8" x14ac:dyDescent="0.2">
      <c r="A74" s="152" t="s">
        <v>43</v>
      </c>
      <c r="B74" s="213" t="s">
        <v>688</v>
      </c>
      <c r="C74" s="176">
        <v>273</v>
      </c>
      <c r="D74" s="39">
        <v>2</v>
      </c>
      <c r="E74" s="156" t="s">
        <v>741</v>
      </c>
      <c r="F74" s="124">
        <v>121</v>
      </c>
      <c r="G74" s="106">
        <f t="shared" si="3"/>
        <v>11858</v>
      </c>
      <c r="H74" s="214"/>
    </row>
    <row r="75" spans="1:8" x14ac:dyDescent="0.2">
      <c r="A75" s="152" t="s">
        <v>44</v>
      </c>
      <c r="B75" s="214"/>
      <c r="C75" s="176">
        <v>273</v>
      </c>
      <c r="D75" s="39">
        <v>2.5</v>
      </c>
      <c r="E75" s="156" t="s">
        <v>741</v>
      </c>
      <c r="F75" s="124">
        <v>145</v>
      </c>
      <c r="G75" s="106">
        <f t="shared" si="3"/>
        <v>14210</v>
      </c>
      <c r="H75" s="214"/>
    </row>
    <row r="76" spans="1:8" x14ac:dyDescent="0.2">
      <c r="A76" s="152" t="s">
        <v>212</v>
      </c>
      <c r="B76" s="215"/>
      <c r="C76" s="176">
        <v>273</v>
      </c>
      <c r="D76" s="39">
        <v>3</v>
      </c>
      <c r="E76" s="156" t="s">
        <v>741</v>
      </c>
      <c r="F76" s="124">
        <v>169</v>
      </c>
      <c r="G76" s="106">
        <f t="shared" si="3"/>
        <v>16562</v>
      </c>
      <c r="H76" s="214"/>
    </row>
    <row r="77" spans="1:8" x14ac:dyDescent="0.2">
      <c r="A77" s="152" t="s">
        <v>45</v>
      </c>
      <c r="B77" s="213" t="s">
        <v>783</v>
      </c>
      <c r="C77" s="176">
        <v>325</v>
      </c>
      <c r="D77" s="39">
        <v>2</v>
      </c>
      <c r="E77" s="156" t="s">
        <v>742</v>
      </c>
      <c r="F77" s="124">
        <v>145</v>
      </c>
      <c r="G77" s="106">
        <f t="shared" si="3"/>
        <v>14210</v>
      </c>
      <c r="H77" s="214"/>
    </row>
    <row r="78" spans="1:8" x14ac:dyDescent="0.2">
      <c r="A78" s="152" t="s">
        <v>46</v>
      </c>
      <c r="B78" s="214"/>
      <c r="C78" s="176">
        <v>325</v>
      </c>
      <c r="D78" s="39">
        <v>2.5</v>
      </c>
      <c r="E78" s="156" t="s">
        <v>742</v>
      </c>
      <c r="F78" s="124">
        <v>173</v>
      </c>
      <c r="G78" s="106">
        <f t="shared" si="3"/>
        <v>16954</v>
      </c>
      <c r="H78" s="214"/>
    </row>
    <row r="79" spans="1:8" x14ac:dyDescent="0.2">
      <c r="A79" s="152" t="s">
        <v>47</v>
      </c>
      <c r="B79" s="215"/>
      <c r="C79" s="176">
        <v>325</v>
      </c>
      <c r="D79" s="39">
        <v>3</v>
      </c>
      <c r="E79" s="156" t="s">
        <v>742</v>
      </c>
      <c r="F79" s="124">
        <v>202</v>
      </c>
      <c r="G79" s="106">
        <f t="shared" si="3"/>
        <v>19796</v>
      </c>
      <c r="H79" s="214"/>
    </row>
    <row r="80" spans="1:8" x14ac:dyDescent="0.2">
      <c r="A80" s="152" t="s">
        <v>240</v>
      </c>
      <c r="B80" s="213" t="s">
        <v>692</v>
      </c>
      <c r="C80" s="176">
        <v>377</v>
      </c>
      <c r="D80" s="39">
        <v>2</v>
      </c>
      <c r="E80" s="156" t="s">
        <v>743</v>
      </c>
      <c r="F80" s="124">
        <v>142</v>
      </c>
      <c r="G80" s="106">
        <f t="shared" si="3"/>
        <v>13916</v>
      </c>
      <c r="H80" s="214"/>
    </row>
    <row r="81" spans="1:8" x14ac:dyDescent="0.2">
      <c r="A81" s="152" t="s">
        <v>241</v>
      </c>
      <c r="B81" s="214"/>
      <c r="C81" s="176">
        <v>377</v>
      </c>
      <c r="D81" s="39">
        <v>2.5</v>
      </c>
      <c r="E81" s="156" t="s">
        <v>743</v>
      </c>
      <c r="F81" s="124">
        <v>170</v>
      </c>
      <c r="G81" s="106">
        <f t="shared" si="3"/>
        <v>16660</v>
      </c>
      <c r="H81" s="214"/>
    </row>
    <row r="82" spans="1:8" x14ac:dyDescent="0.2">
      <c r="A82" s="152" t="s">
        <v>242</v>
      </c>
      <c r="B82" s="215"/>
      <c r="C82" s="176">
        <v>377</v>
      </c>
      <c r="D82" s="39">
        <v>3</v>
      </c>
      <c r="E82" s="156" t="s">
        <v>743</v>
      </c>
      <c r="F82" s="124">
        <v>199</v>
      </c>
      <c r="G82" s="106">
        <f t="shared" si="3"/>
        <v>19502</v>
      </c>
      <c r="H82" s="214"/>
    </row>
    <row r="83" spans="1:8" x14ac:dyDescent="0.2">
      <c r="A83" s="152" t="s">
        <v>240</v>
      </c>
      <c r="B83" s="213" t="s">
        <v>693</v>
      </c>
      <c r="C83" s="176">
        <v>377</v>
      </c>
      <c r="D83" s="39">
        <v>2</v>
      </c>
      <c r="E83" s="156" t="s">
        <v>744</v>
      </c>
      <c r="F83" s="124">
        <v>149</v>
      </c>
      <c r="G83" s="106">
        <f t="shared" si="3"/>
        <v>14602</v>
      </c>
      <c r="H83" s="214"/>
    </row>
    <row r="84" spans="1:8" x14ac:dyDescent="0.2">
      <c r="A84" s="152" t="s">
        <v>241</v>
      </c>
      <c r="B84" s="214"/>
      <c r="C84" s="176">
        <v>377</v>
      </c>
      <c r="D84" s="39">
        <v>2.5</v>
      </c>
      <c r="E84" s="156" t="s">
        <v>744</v>
      </c>
      <c r="F84" s="124">
        <v>178</v>
      </c>
      <c r="G84" s="106">
        <f t="shared" si="3"/>
        <v>17444</v>
      </c>
      <c r="H84" s="214"/>
    </row>
    <row r="85" spans="1:8" x14ac:dyDescent="0.2">
      <c r="A85" s="152" t="s">
        <v>242</v>
      </c>
      <c r="B85" s="215"/>
      <c r="C85" s="176">
        <v>377</v>
      </c>
      <c r="D85" s="39">
        <v>3</v>
      </c>
      <c r="E85" s="156" t="s">
        <v>744</v>
      </c>
      <c r="F85" s="124">
        <v>207</v>
      </c>
      <c r="G85" s="106">
        <f t="shared" si="3"/>
        <v>20286</v>
      </c>
      <c r="H85" s="214"/>
    </row>
    <row r="86" spans="1:8" x14ac:dyDescent="0.2">
      <c r="A86" s="152" t="s">
        <v>240</v>
      </c>
      <c r="B86" s="213" t="s">
        <v>695</v>
      </c>
      <c r="C86" s="176">
        <v>377</v>
      </c>
      <c r="D86" s="39">
        <v>2</v>
      </c>
      <c r="E86" s="156" t="s">
        <v>746</v>
      </c>
      <c r="F86" s="124">
        <v>148</v>
      </c>
      <c r="G86" s="106">
        <f t="shared" si="3"/>
        <v>14504</v>
      </c>
      <c r="H86" s="214"/>
    </row>
    <row r="87" spans="1:8" x14ac:dyDescent="0.2">
      <c r="A87" s="152" t="s">
        <v>241</v>
      </c>
      <c r="B87" s="214"/>
      <c r="C87" s="176">
        <v>377</v>
      </c>
      <c r="D87" s="39">
        <v>2.5</v>
      </c>
      <c r="E87" s="156" t="s">
        <v>746</v>
      </c>
      <c r="F87" s="124">
        <v>176</v>
      </c>
      <c r="G87" s="106">
        <f t="shared" si="3"/>
        <v>17248</v>
      </c>
      <c r="H87" s="214"/>
    </row>
    <row r="88" spans="1:8" x14ac:dyDescent="0.2">
      <c r="A88" s="152" t="s">
        <v>242</v>
      </c>
      <c r="B88" s="215"/>
      <c r="C88" s="176">
        <v>377</v>
      </c>
      <c r="D88" s="39">
        <v>3</v>
      </c>
      <c r="E88" s="156" t="s">
        <v>746</v>
      </c>
      <c r="F88" s="124">
        <v>205</v>
      </c>
      <c r="G88" s="106">
        <f t="shared" si="3"/>
        <v>20090</v>
      </c>
      <c r="H88" s="214"/>
    </row>
    <row r="89" spans="1:8" x14ac:dyDescent="0.2">
      <c r="A89" s="152" t="s">
        <v>768</v>
      </c>
      <c r="B89" s="213" t="s">
        <v>694</v>
      </c>
      <c r="C89" s="176">
        <v>426</v>
      </c>
      <c r="D89" s="39">
        <v>2</v>
      </c>
      <c r="E89" s="156" t="s">
        <v>745</v>
      </c>
      <c r="F89" s="124">
        <v>147</v>
      </c>
      <c r="G89" s="106">
        <f t="shared" si="3"/>
        <v>14406</v>
      </c>
      <c r="H89" s="214"/>
    </row>
    <row r="90" spans="1:8" x14ac:dyDescent="0.2">
      <c r="A90" s="152" t="s">
        <v>767</v>
      </c>
      <c r="B90" s="214"/>
      <c r="C90" s="176">
        <v>426</v>
      </c>
      <c r="D90" s="39">
        <v>2.5</v>
      </c>
      <c r="E90" s="156" t="s">
        <v>745</v>
      </c>
      <c r="F90" s="124">
        <v>176</v>
      </c>
      <c r="G90" s="106">
        <f t="shared" si="3"/>
        <v>17248</v>
      </c>
      <c r="H90" s="214"/>
    </row>
    <row r="91" spans="1:8" x14ac:dyDescent="0.2">
      <c r="A91" s="152" t="s">
        <v>766</v>
      </c>
      <c r="B91" s="215"/>
      <c r="C91" s="176">
        <v>426</v>
      </c>
      <c r="D91" s="39">
        <v>3</v>
      </c>
      <c r="E91" s="156" t="s">
        <v>745</v>
      </c>
      <c r="F91" s="124">
        <v>205</v>
      </c>
      <c r="G91" s="106">
        <f t="shared" si="3"/>
        <v>20090</v>
      </c>
      <c r="H91" s="214"/>
    </row>
    <row r="92" spans="1:8" x14ac:dyDescent="0.2">
      <c r="A92" s="152" t="s">
        <v>768</v>
      </c>
      <c r="B92" s="213" t="s">
        <v>784</v>
      </c>
      <c r="C92" s="176">
        <v>426</v>
      </c>
      <c r="D92" s="39">
        <v>2</v>
      </c>
      <c r="E92" s="156" t="s">
        <v>747</v>
      </c>
      <c r="F92" s="124">
        <v>166</v>
      </c>
      <c r="G92" s="106">
        <f t="shared" si="3"/>
        <v>16268</v>
      </c>
      <c r="H92" s="214"/>
    </row>
    <row r="93" spans="1:8" x14ac:dyDescent="0.2">
      <c r="A93" s="152" t="s">
        <v>767</v>
      </c>
      <c r="B93" s="214"/>
      <c r="C93" s="176">
        <v>426</v>
      </c>
      <c r="D93" s="39">
        <v>2.5</v>
      </c>
      <c r="E93" s="156" t="s">
        <v>747</v>
      </c>
      <c r="F93" s="124">
        <v>198</v>
      </c>
      <c r="G93" s="106">
        <f t="shared" si="3"/>
        <v>19404</v>
      </c>
      <c r="H93" s="214"/>
    </row>
    <row r="94" spans="1:8" x14ac:dyDescent="0.2">
      <c r="A94" s="152" t="s">
        <v>766</v>
      </c>
      <c r="B94" s="215"/>
      <c r="C94" s="176">
        <v>426</v>
      </c>
      <c r="D94" s="39">
        <v>3</v>
      </c>
      <c r="E94" s="156" t="s">
        <v>747</v>
      </c>
      <c r="F94" s="124">
        <v>230</v>
      </c>
      <c r="G94" s="106">
        <f t="shared" si="3"/>
        <v>22540</v>
      </c>
      <c r="H94" s="214"/>
    </row>
    <row r="95" spans="1:8" x14ac:dyDescent="0.2">
      <c r="A95" s="152" t="s">
        <v>768</v>
      </c>
      <c r="B95" s="213" t="s">
        <v>698</v>
      </c>
      <c r="C95" s="176">
        <v>426</v>
      </c>
      <c r="D95" s="39">
        <v>2</v>
      </c>
      <c r="E95" s="156" t="s">
        <v>748</v>
      </c>
      <c r="F95" s="124">
        <v>213</v>
      </c>
      <c r="G95" s="106">
        <f t="shared" si="3"/>
        <v>20874</v>
      </c>
      <c r="H95" s="214"/>
    </row>
    <row r="96" spans="1:8" x14ac:dyDescent="0.2">
      <c r="A96" s="152" t="s">
        <v>767</v>
      </c>
      <c r="B96" s="214"/>
      <c r="C96" s="176">
        <v>426</v>
      </c>
      <c r="D96" s="39">
        <v>2.5</v>
      </c>
      <c r="E96" s="156" t="s">
        <v>748</v>
      </c>
      <c r="F96" s="124">
        <v>256</v>
      </c>
      <c r="G96" s="106">
        <f t="shared" si="3"/>
        <v>25088</v>
      </c>
      <c r="H96" s="214"/>
    </row>
    <row r="97" spans="1:8" x14ac:dyDescent="0.2">
      <c r="A97" s="152" t="s">
        <v>766</v>
      </c>
      <c r="B97" s="215"/>
      <c r="C97" s="176">
        <v>426</v>
      </c>
      <c r="D97" s="39">
        <v>3</v>
      </c>
      <c r="E97" s="156" t="s">
        <v>748</v>
      </c>
      <c r="F97" s="124">
        <v>299</v>
      </c>
      <c r="G97" s="106">
        <f t="shared" si="3"/>
        <v>29302</v>
      </c>
      <c r="H97" s="214"/>
    </row>
    <row r="98" spans="1:8" x14ac:dyDescent="0.2">
      <c r="A98" s="152" t="s">
        <v>768</v>
      </c>
      <c r="B98" s="213" t="s">
        <v>699</v>
      </c>
      <c r="C98" s="176">
        <v>426</v>
      </c>
      <c r="D98" s="39">
        <v>2</v>
      </c>
      <c r="E98" s="156" t="s">
        <v>747</v>
      </c>
      <c r="F98" s="124">
        <v>209</v>
      </c>
      <c r="G98" s="106">
        <f t="shared" si="3"/>
        <v>20482</v>
      </c>
      <c r="H98" s="214"/>
    </row>
    <row r="99" spans="1:8" x14ac:dyDescent="0.2">
      <c r="A99" s="152" t="s">
        <v>767</v>
      </c>
      <c r="B99" s="214"/>
      <c r="C99" s="176">
        <v>426</v>
      </c>
      <c r="D99" s="39">
        <v>2.5</v>
      </c>
      <c r="E99" s="156" t="s">
        <v>747</v>
      </c>
      <c r="F99" s="124">
        <v>252</v>
      </c>
      <c r="G99" s="106">
        <f t="shared" si="3"/>
        <v>24696</v>
      </c>
      <c r="H99" s="214"/>
    </row>
    <row r="100" spans="1:8" x14ac:dyDescent="0.2">
      <c r="A100" s="152" t="s">
        <v>766</v>
      </c>
      <c r="B100" s="215"/>
      <c r="C100" s="176">
        <v>426</v>
      </c>
      <c r="D100" s="39">
        <v>3</v>
      </c>
      <c r="E100" s="156" t="s">
        <v>747</v>
      </c>
      <c r="F100" s="124">
        <v>296</v>
      </c>
      <c r="G100" s="106">
        <f t="shared" si="3"/>
        <v>29008</v>
      </c>
      <c r="H100" s="214"/>
    </row>
    <row r="101" spans="1:8" x14ac:dyDescent="0.2">
      <c r="A101" s="152" t="s">
        <v>768</v>
      </c>
      <c r="B101" s="213" t="s">
        <v>700</v>
      </c>
      <c r="C101" s="176">
        <v>426</v>
      </c>
      <c r="D101" s="39">
        <v>2</v>
      </c>
      <c r="E101" s="156" t="s">
        <v>749</v>
      </c>
      <c r="F101" s="124">
        <v>220</v>
      </c>
      <c r="G101" s="106">
        <f t="shared" si="3"/>
        <v>21560</v>
      </c>
      <c r="H101" s="214"/>
    </row>
    <row r="102" spans="1:8" x14ac:dyDescent="0.2">
      <c r="A102" s="152" t="s">
        <v>767</v>
      </c>
      <c r="B102" s="214"/>
      <c r="C102" s="176">
        <v>426</v>
      </c>
      <c r="D102" s="39">
        <v>2.5</v>
      </c>
      <c r="E102" s="156" t="s">
        <v>749</v>
      </c>
      <c r="F102" s="124">
        <v>263</v>
      </c>
      <c r="G102" s="106">
        <f t="shared" si="3"/>
        <v>25774</v>
      </c>
      <c r="H102" s="214"/>
    </row>
    <row r="103" spans="1:8" x14ac:dyDescent="0.2">
      <c r="A103" s="152" t="s">
        <v>766</v>
      </c>
      <c r="B103" s="215"/>
      <c r="C103" s="176">
        <v>426</v>
      </c>
      <c r="D103" s="39">
        <v>3</v>
      </c>
      <c r="E103" s="156" t="s">
        <v>749</v>
      </c>
      <c r="F103" s="124">
        <v>306</v>
      </c>
      <c r="G103" s="106">
        <f t="shared" si="3"/>
        <v>29988</v>
      </c>
      <c r="H103" s="214"/>
    </row>
    <row r="104" spans="1:8" x14ac:dyDescent="0.2">
      <c r="A104" s="152" t="s">
        <v>768</v>
      </c>
      <c r="B104" s="213" t="s">
        <v>701</v>
      </c>
      <c r="C104" s="176">
        <v>426</v>
      </c>
      <c r="D104" s="39">
        <v>2</v>
      </c>
      <c r="E104" s="156" t="s">
        <v>750</v>
      </c>
      <c r="F104" s="124">
        <v>269</v>
      </c>
      <c r="G104" s="106">
        <f t="shared" si="3"/>
        <v>26362</v>
      </c>
      <c r="H104" s="214"/>
    </row>
    <row r="105" spans="1:8" x14ac:dyDescent="0.2">
      <c r="A105" s="152" t="s">
        <v>767</v>
      </c>
      <c r="B105" s="214"/>
      <c r="C105" s="176">
        <v>426</v>
      </c>
      <c r="D105" s="39">
        <v>2.5</v>
      </c>
      <c r="E105" s="156" t="s">
        <v>750</v>
      </c>
      <c r="F105" s="124">
        <v>322</v>
      </c>
      <c r="G105" s="106">
        <f t="shared" si="3"/>
        <v>31556</v>
      </c>
      <c r="H105" s="214"/>
    </row>
    <row r="106" spans="1:8" x14ac:dyDescent="0.2">
      <c r="A106" s="152" t="s">
        <v>766</v>
      </c>
      <c r="B106" s="215"/>
      <c r="C106" s="176">
        <v>426</v>
      </c>
      <c r="D106" s="39">
        <v>3</v>
      </c>
      <c r="E106" s="156" t="s">
        <v>750</v>
      </c>
      <c r="F106" s="124">
        <v>376</v>
      </c>
      <c r="G106" s="106">
        <f t="shared" si="3"/>
        <v>36848</v>
      </c>
      <c r="H106" s="214"/>
    </row>
    <row r="107" spans="1:8" x14ac:dyDescent="0.2">
      <c r="A107" s="152" t="s">
        <v>768</v>
      </c>
      <c r="B107" s="213" t="s">
        <v>785</v>
      </c>
      <c r="C107" s="176">
        <v>426</v>
      </c>
      <c r="D107" s="39">
        <v>2</v>
      </c>
      <c r="E107" s="156" t="s">
        <v>750</v>
      </c>
      <c r="F107" s="124">
        <v>270</v>
      </c>
      <c r="G107" s="106">
        <f t="shared" si="3"/>
        <v>26460</v>
      </c>
      <c r="H107" s="214"/>
    </row>
    <row r="108" spans="1:8" x14ac:dyDescent="0.2">
      <c r="A108" s="152" t="s">
        <v>767</v>
      </c>
      <c r="B108" s="214"/>
      <c r="C108" s="176">
        <v>426</v>
      </c>
      <c r="D108" s="39">
        <v>2.5</v>
      </c>
      <c r="E108" s="156" t="s">
        <v>750</v>
      </c>
      <c r="F108" s="124">
        <v>323</v>
      </c>
      <c r="G108" s="106">
        <f t="shared" si="3"/>
        <v>31654</v>
      </c>
      <c r="H108" s="214"/>
    </row>
    <row r="109" spans="1:8" x14ac:dyDescent="0.2">
      <c r="A109" s="152" t="s">
        <v>766</v>
      </c>
      <c r="B109" s="215"/>
      <c r="C109" s="176">
        <v>426</v>
      </c>
      <c r="D109" s="39">
        <v>3</v>
      </c>
      <c r="E109" s="156" t="s">
        <v>750</v>
      </c>
      <c r="F109" s="124">
        <v>377</v>
      </c>
      <c r="G109" s="106">
        <f t="shared" si="3"/>
        <v>36946</v>
      </c>
      <c r="H109" s="214"/>
    </row>
    <row r="110" spans="1:8" x14ac:dyDescent="0.2">
      <c r="A110" s="152" t="s">
        <v>768</v>
      </c>
      <c r="B110" s="213" t="s">
        <v>703</v>
      </c>
      <c r="C110" s="176">
        <v>426</v>
      </c>
      <c r="D110" s="39">
        <v>2</v>
      </c>
      <c r="E110" s="156" t="s">
        <v>751</v>
      </c>
      <c r="F110" s="124">
        <v>219</v>
      </c>
      <c r="G110" s="106">
        <f t="shared" si="3"/>
        <v>21462</v>
      </c>
      <c r="H110" s="214"/>
    </row>
    <row r="111" spans="1:8" x14ac:dyDescent="0.2">
      <c r="A111" s="152" t="s">
        <v>767</v>
      </c>
      <c r="B111" s="214"/>
      <c r="C111" s="176">
        <v>426</v>
      </c>
      <c r="D111" s="39">
        <v>2.5</v>
      </c>
      <c r="E111" s="156" t="s">
        <v>751</v>
      </c>
      <c r="F111" s="124">
        <v>262</v>
      </c>
      <c r="G111" s="106">
        <f t="shared" si="3"/>
        <v>25676</v>
      </c>
      <c r="H111" s="214"/>
    </row>
    <row r="112" spans="1:8" x14ac:dyDescent="0.2">
      <c r="A112" s="152" t="s">
        <v>766</v>
      </c>
      <c r="B112" s="215"/>
      <c r="C112" s="176">
        <v>426</v>
      </c>
      <c r="D112" s="39">
        <v>3</v>
      </c>
      <c r="E112" s="156" t="s">
        <v>751</v>
      </c>
      <c r="F112" s="124">
        <v>305</v>
      </c>
      <c r="G112" s="106">
        <f t="shared" si="3"/>
        <v>29890</v>
      </c>
      <c r="H112" s="214"/>
    </row>
    <row r="113" spans="1:8" x14ac:dyDescent="0.2">
      <c r="A113" s="152" t="s">
        <v>768</v>
      </c>
      <c r="B113" s="213" t="s">
        <v>704</v>
      </c>
      <c r="C113" s="176">
        <v>426</v>
      </c>
      <c r="D113" s="39">
        <v>2</v>
      </c>
      <c r="E113" s="156" t="s">
        <v>788</v>
      </c>
      <c r="F113" s="124">
        <v>265</v>
      </c>
      <c r="G113" s="106">
        <f t="shared" si="3"/>
        <v>25970</v>
      </c>
      <c r="H113" s="214"/>
    </row>
    <row r="114" spans="1:8" x14ac:dyDescent="0.2">
      <c r="A114" s="152" t="s">
        <v>767</v>
      </c>
      <c r="B114" s="214"/>
      <c r="C114" s="176">
        <v>426</v>
      </c>
      <c r="D114" s="39">
        <v>2.5</v>
      </c>
      <c r="E114" s="156" t="s">
        <v>788</v>
      </c>
      <c r="F114" s="124">
        <v>319</v>
      </c>
      <c r="G114" s="106">
        <f t="shared" si="3"/>
        <v>31262</v>
      </c>
      <c r="H114" s="214"/>
    </row>
    <row r="115" spans="1:8" x14ac:dyDescent="0.2">
      <c r="A115" s="152" t="s">
        <v>766</v>
      </c>
      <c r="B115" s="215"/>
      <c r="C115" s="176">
        <v>426</v>
      </c>
      <c r="D115" s="39">
        <v>3</v>
      </c>
      <c r="E115" s="156" t="s">
        <v>788</v>
      </c>
      <c r="F115" s="124">
        <v>372</v>
      </c>
      <c r="G115" s="106">
        <f t="shared" si="3"/>
        <v>36456</v>
      </c>
      <c r="H115" s="214"/>
    </row>
    <row r="116" spans="1:8" x14ac:dyDescent="0.2">
      <c r="A116" s="152" t="s">
        <v>768</v>
      </c>
      <c r="B116" s="213" t="s">
        <v>707</v>
      </c>
      <c r="C116" s="176">
        <v>426</v>
      </c>
      <c r="D116" s="39">
        <v>2</v>
      </c>
      <c r="E116" s="156" t="s">
        <v>789</v>
      </c>
      <c r="F116" s="124">
        <v>261</v>
      </c>
      <c r="G116" s="106">
        <f t="shared" si="3"/>
        <v>25578</v>
      </c>
      <c r="H116" s="214"/>
    </row>
    <row r="117" spans="1:8" x14ac:dyDescent="0.2">
      <c r="A117" s="152" t="s">
        <v>767</v>
      </c>
      <c r="B117" s="214"/>
      <c r="C117" s="176">
        <v>426</v>
      </c>
      <c r="D117" s="39">
        <v>2.5</v>
      </c>
      <c r="E117" s="156" t="s">
        <v>789</v>
      </c>
      <c r="F117" s="124">
        <v>314</v>
      </c>
      <c r="G117" s="106">
        <f t="shared" si="3"/>
        <v>30772</v>
      </c>
      <c r="H117" s="214"/>
    </row>
    <row r="118" spans="1:8" x14ac:dyDescent="0.2">
      <c r="A118" s="152" t="s">
        <v>766</v>
      </c>
      <c r="B118" s="215"/>
      <c r="C118" s="176">
        <v>426</v>
      </c>
      <c r="D118" s="39">
        <v>3</v>
      </c>
      <c r="E118" s="156" t="s">
        <v>789</v>
      </c>
      <c r="F118" s="124">
        <v>368</v>
      </c>
      <c r="G118" s="106">
        <f t="shared" si="3"/>
        <v>36064</v>
      </c>
      <c r="H118" s="214"/>
    </row>
    <row r="119" spans="1:8" x14ac:dyDescent="0.2">
      <c r="A119" s="152" t="s">
        <v>768</v>
      </c>
      <c r="B119" s="213" t="s">
        <v>708</v>
      </c>
      <c r="C119" s="176">
        <v>426</v>
      </c>
      <c r="D119" s="39">
        <v>2</v>
      </c>
      <c r="E119" s="156" t="s">
        <v>790</v>
      </c>
      <c r="F119" s="124">
        <v>271</v>
      </c>
      <c r="G119" s="106">
        <f t="shared" si="3"/>
        <v>26558</v>
      </c>
      <c r="H119" s="214"/>
    </row>
    <row r="120" spans="1:8" x14ac:dyDescent="0.2">
      <c r="A120" s="152" t="s">
        <v>767</v>
      </c>
      <c r="B120" s="214"/>
      <c r="C120" s="176">
        <v>426</v>
      </c>
      <c r="D120" s="39">
        <v>2.5</v>
      </c>
      <c r="E120" s="156" t="s">
        <v>790</v>
      </c>
      <c r="F120" s="124">
        <v>325</v>
      </c>
      <c r="G120" s="106">
        <f t="shared" si="3"/>
        <v>31850</v>
      </c>
      <c r="H120" s="214"/>
    </row>
    <row r="121" spans="1:8" x14ac:dyDescent="0.2">
      <c r="A121" s="152" t="s">
        <v>766</v>
      </c>
      <c r="B121" s="215"/>
      <c r="C121" s="176">
        <v>426</v>
      </c>
      <c r="D121" s="39">
        <v>3</v>
      </c>
      <c r="E121" s="156" t="s">
        <v>790</v>
      </c>
      <c r="F121" s="124">
        <v>378</v>
      </c>
      <c r="G121" s="106">
        <f t="shared" si="3"/>
        <v>37044</v>
      </c>
      <c r="H121" s="214"/>
    </row>
    <row r="122" spans="1:8" x14ac:dyDescent="0.2">
      <c r="A122" s="152" t="s">
        <v>797</v>
      </c>
      <c r="B122" s="213" t="s">
        <v>786</v>
      </c>
      <c r="C122" s="176">
        <v>530</v>
      </c>
      <c r="D122" s="39">
        <v>2</v>
      </c>
      <c r="E122" s="156" t="s">
        <v>754</v>
      </c>
      <c r="F122" s="124">
        <v>269</v>
      </c>
      <c r="G122" s="106">
        <f t="shared" si="3"/>
        <v>26362</v>
      </c>
      <c r="H122" s="214"/>
    </row>
    <row r="123" spans="1:8" x14ac:dyDescent="0.2">
      <c r="A123" s="152" t="s">
        <v>796</v>
      </c>
      <c r="B123" s="214"/>
      <c r="C123" s="176">
        <v>530</v>
      </c>
      <c r="D123" s="39">
        <v>2.5</v>
      </c>
      <c r="E123" s="156" t="s">
        <v>754</v>
      </c>
      <c r="F123" s="124">
        <v>322</v>
      </c>
      <c r="G123" s="106">
        <f t="shared" si="3"/>
        <v>31556</v>
      </c>
      <c r="H123" s="214"/>
    </row>
    <row r="124" spans="1:8" x14ac:dyDescent="0.2">
      <c r="A124" s="152" t="s">
        <v>795</v>
      </c>
      <c r="B124" s="215"/>
      <c r="C124" s="176">
        <v>530</v>
      </c>
      <c r="D124" s="39">
        <v>3</v>
      </c>
      <c r="E124" s="156" t="s">
        <v>754</v>
      </c>
      <c r="F124" s="124">
        <v>376</v>
      </c>
      <c r="G124" s="106">
        <f t="shared" si="3"/>
        <v>36848</v>
      </c>
      <c r="H124" s="214"/>
    </row>
    <row r="125" spans="1:8" x14ac:dyDescent="0.2">
      <c r="A125" s="152" t="s">
        <v>797</v>
      </c>
      <c r="B125" s="213" t="s">
        <v>787</v>
      </c>
      <c r="C125" s="176">
        <v>530</v>
      </c>
      <c r="D125" s="39">
        <v>2</v>
      </c>
      <c r="E125" s="156" t="s">
        <v>757</v>
      </c>
      <c r="F125" s="124">
        <v>287</v>
      </c>
      <c r="G125" s="106">
        <f t="shared" si="3"/>
        <v>28126</v>
      </c>
      <c r="H125" s="214"/>
    </row>
    <row r="126" spans="1:8" x14ac:dyDescent="0.2">
      <c r="A126" s="152" t="s">
        <v>796</v>
      </c>
      <c r="B126" s="214"/>
      <c r="C126" s="176">
        <v>530</v>
      </c>
      <c r="D126" s="39">
        <v>2.5</v>
      </c>
      <c r="E126" s="156" t="s">
        <v>757</v>
      </c>
      <c r="F126" s="124">
        <v>340</v>
      </c>
      <c r="G126" s="106">
        <f t="shared" si="3"/>
        <v>33320</v>
      </c>
      <c r="H126" s="214"/>
    </row>
    <row r="127" spans="1:8" x14ac:dyDescent="0.2">
      <c r="A127" s="152" t="s">
        <v>795</v>
      </c>
      <c r="B127" s="215"/>
      <c r="C127" s="176">
        <v>530</v>
      </c>
      <c r="D127" s="39">
        <v>3</v>
      </c>
      <c r="E127" s="156" t="s">
        <v>757</v>
      </c>
      <c r="F127" s="124">
        <v>394</v>
      </c>
      <c r="G127" s="106">
        <f t="shared" si="3"/>
        <v>38612</v>
      </c>
      <c r="H127" s="214"/>
    </row>
    <row r="128" spans="1:8" x14ac:dyDescent="0.2">
      <c r="A128" s="152" t="s">
        <v>797</v>
      </c>
      <c r="B128" s="213" t="s">
        <v>715</v>
      </c>
      <c r="C128" s="176">
        <v>530</v>
      </c>
      <c r="D128" s="39">
        <v>2</v>
      </c>
      <c r="E128" s="156" t="s">
        <v>757</v>
      </c>
      <c r="F128" s="124">
        <v>339</v>
      </c>
      <c r="G128" s="106">
        <f t="shared" si="3"/>
        <v>33222</v>
      </c>
      <c r="H128" s="214"/>
    </row>
    <row r="129" spans="1:8" x14ac:dyDescent="0.2">
      <c r="A129" s="152" t="s">
        <v>796</v>
      </c>
      <c r="B129" s="214"/>
      <c r="C129" s="176">
        <v>530</v>
      </c>
      <c r="D129" s="39">
        <v>2.5</v>
      </c>
      <c r="E129" s="156" t="s">
        <v>757</v>
      </c>
      <c r="F129" s="124">
        <v>406</v>
      </c>
      <c r="G129" s="106">
        <f t="shared" si="3"/>
        <v>39788</v>
      </c>
      <c r="H129" s="214"/>
    </row>
    <row r="130" spans="1:8" x14ac:dyDescent="0.2">
      <c r="A130" s="152" t="s">
        <v>795</v>
      </c>
      <c r="B130" s="215"/>
      <c r="C130" s="176">
        <v>530</v>
      </c>
      <c r="D130" s="39">
        <v>3</v>
      </c>
      <c r="E130" s="156" t="s">
        <v>757</v>
      </c>
      <c r="F130" s="124">
        <v>473</v>
      </c>
      <c r="G130" s="106">
        <f t="shared" si="3"/>
        <v>46354</v>
      </c>
      <c r="H130" s="214"/>
    </row>
    <row r="131" spans="1:8" x14ac:dyDescent="0.2">
      <c r="A131" s="152" t="s">
        <v>797</v>
      </c>
      <c r="B131" s="213" t="s">
        <v>713</v>
      </c>
      <c r="C131" s="176">
        <v>530</v>
      </c>
      <c r="D131" s="39">
        <v>2</v>
      </c>
      <c r="E131" s="156" t="s">
        <v>791</v>
      </c>
      <c r="F131" s="124">
        <v>342</v>
      </c>
      <c r="G131" s="106">
        <f t="shared" si="3"/>
        <v>33516</v>
      </c>
      <c r="H131" s="214"/>
    </row>
    <row r="132" spans="1:8" x14ac:dyDescent="0.2">
      <c r="A132" s="152" t="s">
        <v>796</v>
      </c>
      <c r="B132" s="214"/>
      <c r="C132" s="176">
        <v>530</v>
      </c>
      <c r="D132" s="39">
        <v>2.5</v>
      </c>
      <c r="E132" s="156" t="s">
        <v>791</v>
      </c>
      <c r="F132" s="124">
        <v>409</v>
      </c>
      <c r="G132" s="106">
        <f t="shared" si="3"/>
        <v>40082</v>
      </c>
      <c r="H132" s="214"/>
    </row>
    <row r="133" spans="1:8" x14ac:dyDescent="0.2">
      <c r="A133" s="152" t="s">
        <v>795</v>
      </c>
      <c r="B133" s="215"/>
      <c r="C133" s="176">
        <v>530</v>
      </c>
      <c r="D133" s="39">
        <v>3</v>
      </c>
      <c r="E133" s="156" t="s">
        <v>791</v>
      </c>
      <c r="F133" s="124">
        <v>476</v>
      </c>
      <c r="G133" s="106">
        <f t="shared" si="3"/>
        <v>46648</v>
      </c>
      <c r="H133" s="214"/>
    </row>
    <row r="134" spans="1:8" x14ac:dyDescent="0.2">
      <c r="A134" s="152" t="s">
        <v>797</v>
      </c>
      <c r="B134" s="213" t="s">
        <v>714</v>
      </c>
      <c r="C134" s="176">
        <v>530</v>
      </c>
      <c r="D134" s="39">
        <v>2</v>
      </c>
      <c r="E134" s="156" t="s">
        <v>792</v>
      </c>
      <c r="F134" s="124">
        <v>350</v>
      </c>
      <c r="G134" s="106">
        <f t="shared" si="3"/>
        <v>34300</v>
      </c>
      <c r="H134" s="214"/>
    </row>
    <row r="135" spans="1:8" x14ac:dyDescent="0.2">
      <c r="A135" s="152" t="s">
        <v>796</v>
      </c>
      <c r="B135" s="214"/>
      <c r="C135" s="176">
        <v>530</v>
      </c>
      <c r="D135" s="39">
        <v>2.5</v>
      </c>
      <c r="E135" s="156" t="s">
        <v>792</v>
      </c>
      <c r="F135" s="124">
        <v>417</v>
      </c>
      <c r="G135" s="106">
        <f t="shared" si="3"/>
        <v>40866</v>
      </c>
      <c r="H135" s="214"/>
    </row>
    <row r="136" spans="1:8" x14ac:dyDescent="0.2">
      <c r="A136" s="152" t="s">
        <v>795</v>
      </c>
      <c r="B136" s="215"/>
      <c r="C136" s="176">
        <v>530</v>
      </c>
      <c r="D136" s="39">
        <v>3</v>
      </c>
      <c r="E136" s="156" t="s">
        <v>792</v>
      </c>
      <c r="F136" s="124">
        <v>483</v>
      </c>
      <c r="G136" s="106">
        <f t="shared" ref="G136:G145" si="4">98*F136</f>
        <v>47334</v>
      </c>
      <c r="H136" s="214"/>
    </row>
    <row r="137" spans="1:8" x14ac:dyDescent="0.2">
      <c r="A137" s="152" t="s">
        <v>797</v>
      </c>
      <c r="B137" s="213" t="s">
        <v>716</v>
      </c>
      <c r="C137" s="176">
        <v>530</v>
      </c>
      <c r="D137" s="39">
        <v>2</v>
      </c>
      <c r="E137" s="156" t="s">
        <v>791</v>
      </c>
      <c r="F137" s="124">
        <v>343</v>
      </c>
      <c r="G137" s="106">
        <f t="shared" si="4"/>
        <v>33614</v>
      </c>
      <c r="H137" s="214"/>
    </row>
    <row r="138" spans="1:8" x14ac:dyDescent="0.2">
      <c r="A138" s="152" t="s">
        <v>796</v>
      </c>
      <c r="B138" s="214"/>
      <c r="C138" s="176">
        <v>530</v>
      </c>
      <c r="D138" s="39">
        <v>2.5</v>
      </c>
      <c r="E138" s="156" t="s">
        <v>791</v>
      </c>
      <c r="F138" s="124">
        <v>410</v>
      </c>
      <c r="G138" s="106">
        <f t="shared" si="4"/>
        <v>40180</v>
      </c>
      <c r="H138" s="214"/>
    </row>
    <row r="139" spans="1:8" x14ac:dyDescent="0.2">
      <c r="A139" s="152" t="s">
        <v>795</v>
      </c>
      <c r="B139" s="215"/>
      <c r="C139" s="176">
        <v>530</v>
      </c>
      <c r="D139" s="39">
        <v>3</v>
      </c>
      <c r="E139" s="156" t="s">
        <v>791</v>
      </c>
      <c r="F139" s="124">
        <v>477</v>
      </c>
      <c r="G139" s="106">
        <f t="shared" si="4"/>
        <v>46746</v>
      </c>
      <c r="H139" s="214"/>
    </row>
    <row r="140" spans="1:8" x14ac:dyDescent="0.2">
      <c r="A140" s="152" t="s">
        <v>797</v>
      </c>
      <c r="B140" s="213" t="s">
        <v>717</v>
      </c>
      <c r="C140" s="176">
        <v>530</v>
      </c>
      <c r="D140" s="39">
        <v>2</v>
      </c>
      <c r="E140" s="156" t="s">
        <v>793</v>
      </c>
      <c r="F140" s="124">
        <v>408</v>
      </c>
      <c r="G140" s="106">
        <f t="shared" si="4"/>
        <v>39984</v>
      </c>
      <c r="H140" s="214"/>
    </row>
    <row r="141" spans="1:8" x14ac:dyDescent="0.2">
      <c r="A141" s="152" t="s">
        <v>796</v>
      </c>
      <c r="B141" s="214"/>
      <c r="C141" s="176">
        <v>530</v>
      </c>
      <c r="D141" s="39">
        <v>2.5</v>
      </c>
      <c r="E141" s="156" t="s">
        <v>793</v>
      </c>
      <c r="F141" s="124">
        <v>488</v>
      </c>
      <c r="G141" s="106">
        <f t="shared" si="4"/>
        <v>47824</v>
      </c>
      <c r="H141" s="214"/>
    </row>
    <row r="142" spans="1:8" x14ac:dyDescent="0.2">
      <c r="A142" s="152" t="s">
        <v>795</v>
      </c>
      <c r="B142" s="215"/>
      <c r="C142" s="176">
        <v>530</v>
      </c>
      <c r="D142" s="39">
        <v>3</v>
      </c>
      <c r="E142" s="156" t="s">
        <v>793</v>
      </c>
      <c r="F142" s="124">
        <v>568</v>
      </c>
      <c r="G142" s="106">
        <f t="shared" si="4"/>
        <v>55664</v>
      </c>
      <c r="H142" s="214"/>
    </row>
    <row r="143" spans="1:8" x14ac:dyDescent="0.2">
      <c r="A143" s="152" t="s">
        <v>797</v>
      </c>
      <c r="B143" s="213" t="s">
        <v>718</v>
      </c>
      <c r="C143" s="176">
        <v>530</v>
      </c>
      <c r="D143" s="39">
        <v>2</v>
      </c>
      <c r="E143" s="156" t="s">
        <v>794</v>
      </c>
      <c r="F143" s="124">
        <v>418</v>
      </c>
      <c r="G143" s="106">
        <f t="shared" si="4"/>
        <v>40964</v>
      </c>
      <c r="H143" s="214"/>
    </row>
    <row r="144" spans="1:8" x14ac:dyDescent="0.2">
      <c r="A144" s="152" t="s">
        <v>796</v>
      </c>
      <c r="B144" s="214"/>
      <c r="C144" s="176">
        <v>530</v>
      </c>
      <c r="D144" s="39">
        <v>2.5</v>
      </c>
      <c r="E144" s="156" t="s">
        <v>794</v>
      </c>
      <c r="F144" s="124">
        <v>498</v>
      </c>
      <c r="G144" s="106">
        <f t="shared" si="4"/>
        <v>48804</v>
      </c>
      <c r="H144" s="214"/>
    </row>
    <row r="145" spans="1:8" x14ac:dyDescent="0.2">
      <c r="A145" s="152" t="s">
        <v>795</v>
      </c>
      <c r="B145" s="215"/>
      <c r="C145" s="176">
        <v>530</v>
      </c>
      <c r="D145" s="39">
        <v>3</v>
      </c>
      <c r="E145" s="156" t="s">
        <v>794</v>
      </c>
      <c r="F145" s="124">
        <v>578</v>
      </c>
      <c r="G145" s="106">
        <f t="shared" si="4"/>
        <v>56644</v>
      </c>
      <c r="H145" s="214"/>
    </row>
    <row r="146" spans="1:8" ht="18" x14ac:dyDescent="0.2">
      <c r="A146" s="2"/>
      <c r="D146" s="120"/>
    </row>
    <row r="147" spans="1:8" ht="15" x14ac:dyDescent="0.25">
      <c r="A147" s="208" t="s">
        <v>764</v>
      </c>
      <c r="B147" s="208"/>
      <c r="C147" s="208"/>
      <c r="D147" s="208"/>
      <c r="E147" s="208"/>
      <c r="F147" s="208"/>
      <c r="G147" s="208"/>
      <c r="H147" s="208"/>
    </row>
    <row r="148" spans="1:8" ht="33.75" x14ac:dyDescent="0.2">
      <c r="A148" s="154" t="s">
        <v>23</v>
      </c>
      <c r="B148" s="154" t="s">
        <v>196</v>
      </c>
      <c r="C148" s="154" t="s">
        <v>203</v>
      </c>
      <c r="D148" s="154" t="s">
        <v>76</v>
      </c>
      <c r="E148" s="154" t="s">
        <v>28</v>
      </c>
      <c r="F148" s="154" t="s">
        <v>77</v>
      </c>
      <c r="G148" s="27" t="s">
        <v>29</v>
      </c>
      <c r="H148" s="41"/>
    </row>
    <row r="149" spans="1:8" x14ac:dyDescent="0.2">
      <c r="A149" s="155"/>
      <c r="B149" s="17"/>
      <c r="C149" s="17" t="s">
        <v>204</v>
      </c>
      <c r="D149" s="17" t="s">
        <v>65</v>
      </c>
      <c r="E149" s="17" t="s">
        <v>214</v>
      </c>
      <c r="F149" s="17" t="s">
        <v>25</v>
      </c>
      <c r="G149" s="23" t="s">
        <v>49</v>
      </c>
      <c r="H149" s="42"/>
    </row>
    <row r="150" spans="1:8" x14ac:dyDescent="0.2">
      <c r="A150" s="152" t="s">
        <v>41</v>
      </c>
      <c r="B150" s="213" t="s">
        <v>384</v>
      </c>
      <c r="C150" s="176">
        <v>219</v>
      </c>
      <c r="D150" s="39">
        <v>2</v>
      </c>
      <c r="E150" s="156" t="s">
        <v>765</v>
      </c>
      <c r="F150" s="124">
        <v>108</v>
      </c>
      <c r="G150" s="106">
        <f>98*F150</f>
        <v>10584</v>
      </c>
      <c r="H150" s="214" t="s">
        <v>800</v>
      </c>
    </row>
    <row r="151" spans="1:8" x14ac:dyDescent="0.2">
      <c r="A151" s="152" t="s">
        <v>42</v>
      </c>
      <c r="B151" s="214"/>
      <c r="C151" s="176">
        <v>219</v>
      </c>
      <c r="D151" s="39">
        <v>2.5</v>
      </c>
      <c r="E151" s="156" t="s">
        <v>236</v>
      </c>
      <c r="F151" s="124">
        <v>129</v>
      </c>
      <c r="G151" s="106">
        <f t="shared" ref="G151:G214" si="5">98*F151</f>
        <v>12642</v>
      </c>
      <c r="H151" s="214"/>
    </row>
    <row r="152" spans="1:8" x14ac:dyDescent="0.2">
      <c r="A152" s="152" t="s">
        <v>239</v>
      </c>
      <c r="B152" s="215"/>
      <c r="C152" s="176">
        <v>219</v>
      </c>
      <c r="D152" s="39">
        <v>3</v>
      </c>
      <c r="E152" s="156" t="s">
        <v>236</v>
      </c>
      <c r="F152" s="124">
        <v>151</v>
      </c>
      <c r="G152" s="106">
        <f t="shared" si="5"/>
        <v>14798</v>
      </c>
      <c r="H152" s="214"/>
    </row>
    <row r="153" spans="1:8" x14ac:dyDescent="0.2">
      <c r="A153" s="152" t="s">
        <v>43</v>
      </c>
      <c r="B153" s="213" t="s">
        <v>769</v>
      </c>
      <c r="C153" s="176">
        <v>273</v>
      </c>
      <c r="D153" s="39">
        <v>2</v>
      </c>
      <c r="E153" s="156" t="s">
        <v>237</v>
      </c>
      <c r="F153" s="124">
        <v>116</v>
      </c>
      <c r="G153" s="106">
        <f t="shared" si="5"/>
        <v>11368</v>
      </c>
      <c r="H153" s="214"/>
    </row>
    <row r="154" spans="1:8" x14ac:dyDescent="0.2">
      <c r="A154" s="152" t="s">
        <v>44</v>
      </c>
      <c r="B154" s="214"/>
      <c r="C154" s="176">
        <v>273</v>
      </c>
      <c r="D154" s="39">
        <v>2.5</v>
      </c>
      <c r="E154" s="156" t="s">
        <v>237</v>
      </c>
      <c r="F154" s="124">
        <v>140</v>
      </c>
      <c r="G154" s="106">
        <f t="shared" si="5"/>
        <v>13720</v>
      </c>
      <c r="H154" s="214"/>
    </row>
    <row r="155" spans="1:8" x14ac:dyDescent="0.2">
      <c r="A155" s="152" t="s">
        <v>212</v>
      </c>
      <c r="B155" s="215"/>
      <c r="C155" s="176">
        <v>273</v>
      </c>
      <c r="D155" s="39">
        <v>3</v>
      </c>
      <c r="E155" s="156" t="s">
        <v>237</v>
      </c>
      <c r="F155" s="124">
        <v>164</v>
      </c>
      <c r="G155" s="106">
        <f t="shared" si="5"/>
        <v>16072</v>
      </c>
      <c r="H155" s="214"/>
    </row>
    <row r="156" spans="1:8" x14ac:dyDescent="0.2">
      <c r="A156" s="152" t="s">
        <v>43</v>
      </c>
      <c r="B156" s="216" t="s">
        <v>398</v>
      </c>
      <c r="C156" s="176">
        <v>273</v>
      </c>
      <c r="D156" s="39">
        <v>2</v>
      </c>
      <c r="E156" s="156" t="s">
        <v>237</v>
      </c>
      <c r="F156" s="124">
        <v>131</v>
      </c>
      <c r="G156" s="106">
        <f t="shared" si="5"/>
        <v>12838</v>
      </c>
      <c r="H156" s="214"/>
    </row>
    <row r="157" spans="1:8" x14ac:dyDescent="0.2">
      <c r="A157" s="152" t="s">
        <v>44</v>
      </c>
      <c r="B157" s="216"/>
      <c r="C157" s="176">
        <v>273</v>
      </c>
      <c r="D157" s="39">
        <v>2.5</v>
      </c>
      <c r="E157" s="156" t="s">
        <v>237</v>
      </c>
      <c r="F157" s="124">
        <v>158</v>
      </c>
      <c r="G157" s="106">
        <f t="shared" si="5"/>
        <v>15484</v>
      </c>
      <c r="H157" s="214"/>
    </row>
    <row r="158" spans="1:8" x14ac:dyDescent="0.2">
      <c r="A158" s="152" t="s">
        <v>212</v>
      </c>
      <c r="B158" s="216"/>
      <c r="C158" s="176">
        <v>273</v>
      </c>
      <c r="D158" s="39">
        <v>3</v>
      </c>
      <c r="E158" s="156" t="s">
        <v>237</v>
      </c>
      <c r="F158" s="124">
        <v>186</v>
      </c>
      <c r="G158" s="106">
        <f t="shared" si="5"/>
        <v>18228</v>
      </c>
      <c r="H158" s="214"/>
    </row>
    <row r="159" spans="1:8" x14ac:dyDescent="0.2">
      <c r="A159" s="152" t="s">
        <v>45</v>
      </c>
      <c r="B159" s="216" t="s">
        <v>399</v>
      </c>
      <c r="C159" s="176">
        <v>325</v>
      </c>
      <c r="D159" s="39">
        <v>2</v>
      </c>
      <c r="E159" s="156" t="s">
        <v>428</v>
      </c>
      <c r="F159" s="124">
        <v>155</v>
      </c>
      <c r="G159" s="106">
        <f t="shared" si="5"/>
        <v>15190</v>
      </c>
      <c r="H159" s="214"/>
    </row>
    <row r="160" spans="1:8" x14ac:dyDescent="0.2">
      <c r="A160" s="152" t="s">
        <v>46</v>
      </c>
      <c r="B160" s="216"/>
      <c r="C160" s="176">
        <v>325</v>
      </c>
      <c r="D160" s="39">
        <v>2.5</v>
      </c>
      <c r="E160" s="156" t="s">
        <v>428</v>
      </c>
      <c r="F160" s="124">
        <v>188</v>
      </c>
      <c r="G160" s="106">
        <f t="shared" si="5"/>
        <v>18424</v>
      </c>
      <c r="H160" s="214"/>
    </row>
    <row r="161" spans="1:8" x14ac:dyDescent="0.2">
      <c r="A161" s="152" t="s">
        <v>47</v>
      </c>
      <c r="B161" s="216"/>
      <c r="C161" s="176">
        <v>325</v>
      </c>
      <c r="D161" s="39">
        <v>3</v>
      </c>
      <c r="E161" s="156" t="s">
        <v>428</v>
      </c>
      <c r="F161" s="124">
        <v>220</v>
      </c>
      <c r="G161" s="106">
        <f t="shared" si="5"/>
        <v>21560</v>
      </c>
      <c r="H161" s="214"/>
    </row>
    <row r="162" spans="1:8" x14ac:dyDescent="0.2">
      <c r="A162" s="152" t="s">
        <v>45</v>
      </c>
      <c r="B162" s="213" t="s">
        <v>770</v>
      </c>
      <c r="C162" s="176">
        <v>325</v>
      </c>
      <c r="D162" s="39">
        <v>2</v>
      </c>
      <c r="E162" s="156" t="s">
        <v>429</v>
      </c>
      <c r="F162" s="124">
        <v>160</v>
      </c>
      <c r="G162" s="106">
        <f t="shared" si="5"/>
        <v>15680</v>
      </c>
      <c r="H162" s="214"/>
    </row>
    <row r="163" spans="1:8" x14ac:dyDescent="0.2">
      <c r="A163" s="152" t="s">
        <v>46</v>
      </c>
      <c r="B163" s="214"/>
      <c r="C163" s="176">
        <v>325</v>
      </c>
      <c r="D163" s="39">
        <v>2.5</v>
      </c>
      <c r="E163" s="156" t="s">
        <v>429</v>
      </c>
      <c r="F163" s="124">
        <v>193</v>
      </c>
      <c r="G163" s="106">
        <f t="shared" si="5"/>
        <v>18914</v>
      </c>
      <c r="H163" s="214"/>
    </row>
    <row r="164" spans="1:8" x14ac:dyDescent="0.2">
      <c r="A164" s="152" t="s">
        <v>47</v>
      </c>
      <c r="B164" s="215"/>
      <c r="C164" s="176">
        <v>325</v>
      </c>
      <c r="D164" s="39">
        <v>3</v>
      </c>
      <c r="E164" s="156" t="s">
        <v>429</v>
      </c>
      <c r="F164" s="124">
        <v>226</v>
      </c>
      <c r="G164" s="106">
        <f t="shared" si="5"/>
        <v>22148</v>
      </c>
      <c r="H164" s="214"/>
    </row>
    <row r="165" spans="1:8" x14ac:dyDescent="0.2">
      <c r="A165" s="152" t="s">
        <v>45</v>
      </c>
      <c r="B165" s="213" t="s">
        <v>771</v>
      </c>
      <c r="C165" s="176">
        <v>325</v>
      </c>
      <c r="D165" s="39">
        <v>2</v>
      </c>
      <c r="E165" s="156" t="s">
        <v>429</v>
      </c>
      <c r="F165" s="124">
        <v>159</v>
      </c>
      <c r="G165" s="106">
        <f t="shared" si="5"/>
        <v>15582</v>
      </c>
      <c r="H165" s="214"/>
    </row>
    <row r="166" spans="1:8" x14ac:dyDescent="0.2">
      <c r="A166" s="152" t="s">
        <v>46</v>
      </c>
      <c r="B166" s="214"/>
      <c r="C166" s="176">
        <v>325</v>
      </c>
      <c r="D166" s="39">
        <v>2.5</v>
      </c>
      <c r="E166" s="156" t="s">
        <v>429</v>
      </c>
      <c r="F166" s="124">
        <v>192</v>
      </c>
      <c r="G166" s="106">
        <f t="shared" si="5"/>
        <v>18816</v>
      </c>
      <c r="H166" s="214"/>
    </row>
    <row r="167" spans="1:8" x14ac:dyDescent="0.2">
      <c r="A167" s="152" t="s">
        <v>47</v>
      </c>
      <c r="B167" s="215"/>
      <c r="C167" s="176">
        <v>325</v>
      </c>
      <c r="D167" s="39">
        <v>3</v>
      </c>
      <c r="E167" s="156" t="s">
        <v>429</v>
      </c>
      <c r="F167" s="124">
        <v>224</v>
      </c>
      <c r="G167" s="106">
        <f t="shared" si="5"/>
        <v>21952</v>
      </c>
      <c r="H167" s="214"/>
    </row>
    <row r="168" spans="1:8" x14ac:dyDescent="0.2">
      <c r="A168" s="152" t="s">
        <v>45</v>
      </c>
      <c r="B168" s="213" t="s">
        <v>403</v>
      </c>
      <c r="C168" s="176">
        <v>325</v>
      </c>
      <c r="D168" s="39">
        <v>2</v>
      </c>
      <c r="E168" s="156" t="s">
        <v>429</v>
      </c>
      <c r="F168" s="124">
        <v>175</v>
      </c>
      <c r="G168" s="106">
        <f t="shared" si="5"/>
        <v>17150</v>
      </c>
      <c r="H168" s="214"/>
    </row>
    <row r="169" spans="1:8" x14ac:dyDescent="0.2">
      <c r="A169" s="152" t="s">
        <v>46</v>
      </c>
      <c r="B169" s="214"/>
      <c r="C169" s="176">
        <v>325</v>
      </c>
      <c r="D169" s="39">
        <v>2.5</v>
      </c>
      <c r="E169" s="156" t="s">
        <v>429</v>
      </c>
      <c r="F169" s="124">
        <v>211</v>
      </c>
      <c r="G169" s="106">
        <f t="shared" si="5"/>
        <v>20678</v>
      </c>
      <c r="H169" s="214"/>
    </row>
    <row r="170" spans="1:8" x14ac:dyDescent="0.2">
      <c r="A170" s="152" t="s">
        <v>47</v>
      </c>
      <c r="B170" s="215"/>
      <c r="C170" s="176">
        <v>325</v>
      </c>
      <c r="D170" s="39">
        <v>3</v>
      </c>
      <c r="E170" s="156" t="s">
        <v>429</v>
      </c>
      <c r="F170" s="124">
        <v>248</v>
      </c>
      <c r="G170" s="106">
        <f t="shared" si="5"/>
        <v>24304</v>
      </c>
      <c r="H170" s="214"/>
    </row>
    <row r="171" spans="1:8" x14ac:dyDescent="0.2">
      <c r="A171" s="152" t="s">
        <v>45</v>
      </c>
      <c r="B171" s="213" t="s">
        <v>389</v>
      </c>
      <c r="C171" s="176">
        <v>325</v>
      </c>
      <c r="D171" s="39">
        <v>2</v>
      </c>
      <c r="E171" s="156" t="s">
        <v>217</v>
      </c>
      <c r="F171" s="124">
        <v>166</v>
      </c>
      <c r="G171" s="106">
        <f t="shared" si="5"/>
        <v>16268</v>
      </c>
      <c r="H171" s="214"/>
    </row>
    <row r="172" spans="1:8" x14ac:dyDescent="0.2">
      <c r="A172" s="152" t="s">
        <v>46</v>
      </c>
      <c r="B172" s="214"/>
      <c r="C172" s="176">
        <v>325</v>
      </c>
      <c r="D172" s="39">
        <v>2.5</v>
      </c>
      <c r="E172" s="156" t="s">
        <v>217</v>
      </c>
      <c r="F172" s="124">
        <v>199</v>
      </c>
      <c r="G172" s="106">
        <f t="shared" si="5"/>
        <v>19502</v>
      </c>
      <c r="H172" s="214"/>
    </row>
    <row r="173" spans="1:8" x14ac:dyDescent="0.2">
      <c r="A173" s="152" t="s">
        <v>47</v>
      </c>
      <c r="B173" s="215"/>
      <c r="C173" s="176">
        <v>325</v>
      </c>
      <c r="D173" s="39">
        <v>3</v>
      </c>
      <c r="E173" s="156" t="s">
        <v>217</v>
      </c>
      <c r="F173" s="124">
        <v>231</v>
      </c>
      <c r="G173" s="106">
        <f t="shared" si="5"/>
        <v>22638</v>
      </c>
      <c r="H173" s="214"/>
    </row>
    <row r="174" spans="1:8" x14ac:dyDescent="0.2">
      <c r="A174" s="152" t="s">
        <v>45</v>
      </c>
      <c r="B174" s="213" t="s">
        <v>772</v>
      </c>
      <c r="C174" s="176">
        <v>325</v>
      </c>
      <c r="D174" s="39">
        <v>2</v>
      </c>
      <c r="E174" s="156" t="s">
        <v>431</v>
      </c>
      <c r="F174" s="124">
        <v>211</v>
      </c>
      <c r="G174" s="106">
        <f t="shared" si="5"/>
        <v>20678</v>
      </c>
      <c r="H174" s="214"/>
    </row>
    <row r="175" spans="1:8" x14ac:dyDescent="0.2">
      <c r="A175" s="152" t="s">
        <v>46</v>
      </c>
      <c r="B175" s="214"/>
      <c r="C175" s="176">
        <v>325</v>
      </c>
      <c r="D175" s="39">
        <v>2.5</v>
      </c>
      <c r="E175" s="156" t="s">
        <v>431</v>
      </c>
      <c r="F175" s="124">
        <v>252</v>
      </c>
      <c r="G175" s="106">
        <f t="shared" si="5"/>
        <v>24696</v>
      </c>
      <c r="H175" s="214"/>
    </row>
    <row r="176" spans="1:8" x14ac:dyDescent="0.2">
      <c r="A176" s="152" t="s">
        <v>47</v>
      </c>
      <c r="B176" s="215"/>
      <c r="C176" s="176">
        <v>325</v>
      </c>
      <c r="D176" s="39">
        <v>3</v>
      </c>
      <c r="E176" s="156" t="s">
        <v>431</v>
      </c>
      <c r="F176" s="124">
        <v>292</v>
      </c>
      <c r="G176" s="106">
        <f t="shared" si="5"/>
        <v>28616</v>
      </c>
      <c r="H176" s="214"/>
    </row>
    <row r="177" spans="1:8" x14ac:dyDescent="0.2">
      <c r="A177" s="152" t="s">
        <v>240</v>
      </c>
      <c r="B177" s="213" t="s">
        <v>773</v>
      </c>
      <c r="C177" s="176">
        <v>377</v>
      </c>
      <c r="D177" s="39">
        <v>2</v>
      </c>
      <c r="E177" s="156" t="s">
        <v>374</v>
      </c>
      <c r="F177" s="124">
        <v>202</v>
      </c>
      <c r="G177" s="106">
        <f t="shared" si="5"/>
        <v>19796</v>
      </c>
      <c r="H177" s="214"/>
    </row>
    <row r="178" spans="1:8" x14ac:dyDescent="0.2">
      <c r="A178" s="152" t="s">
        <v>241</v>
      </c>
      <c r="B178" s="214"/>
      <c r="C178" s="176">
        <v>377</v>
      </c>
      <c r="D178" s="39">
        <v>2.5</v>
      </c>
      <c r="E178" s="156" t="s">
        <v>374</v>
      </c>
      <c r="F178" s="124">
        <v>244</v>
      </c>
      <c r="G178" s="106">
        <f t="shared" si="5"/>
        <v>23912</v>
      </c>
      <c r="H178" s="214"/>
    </row>
    <row r="179" spans="1:8" x14ac:dyDescent="0.2">
      <c r="A179" s="152" t="s">
        <v>242</v>
      </c>
      <c r="B179" s="215"/>
      <c r="C179" s="176">
        <v>377</v>
      </c>
      <c r="D179" s="39">
        <v>3</v>
      </c>
      <c r="E179" s="156" t="s">
        <v>374</v>
      </c>
      <c r="F179" s="124">
        <v>287</v>
      </c>
      <c r="G179" s="106">
        <f t="shared" si="5"/>
        <v>28126</v>
      </c>
      <c r="H179" s="214"/>
    </row>
    <row r="180" spans="1:8" x14ac:dyDescent="0.2">
      <c r="A180" s="152" t="s">
        <v>240</v>
      </c>
      <c r="B180" s="213" t="s">
        <v>774</v>
      </c>
      <c r="C180" s="176">
        <v>377</v>
      </c>
      <c r="D180" s="39">
        <v>2</v>
      </c>
      <c r="E180" s="156" t="s">
        <v>430</v>
      </c>
      <c r="F180" s="124">
        <v>209</v>
      </c>
      <c r="G180" s="106">
        <f t="shared" si="5"/>
        <v>20482</v>
      </c>
      <c r="H180" s="214"/>
    </row>
    <row r="181" spans="1:8" x14ac:dyDescent="0.2">
      <c r="A181" s="152" t="s">
        <v>241</v>
      </c>
      <c r="B181" s="214"/>
      <c r="C181" s="176">
        <v>377</v>
      </c>
      <c r="D181" s="39">
        <v>2.5</v>
      </c>
      <c r="E181" s="156" t="s">
        <v>430</v>
      </c>
      <c r="F181" s="124">
        <v>252</v>
      </c>
      <c r="G181" s="106">
        <f t="shared" si="5"/>
        <v>24696</v>
      </c>
      <c r="H181" s="214"/>
    </row>
    <row r="182" spans="1:8" x14ac:dyDescent="0.2">
      <c r="A182" s="152" t="s">
        <v>242</v>
      </c>
      <c r="B182" s="215"/>
      <c r="C182" s="176">
        <v>377</v>
      </c>
      <c r="D182" s="39">
        <v>3</v>
      </c>
      <c r="E182" s="156" t="s">
        <v>430</v>
      </c>
      <c r="F182" s="124">
        <v>294</v>
      </c>
      <c r="G182" s="106">
        <f t="shared" si="5"/>
        <v>28812</v>
      </c>
      <c r="H182" s="214"/>
    </row>
    <row r="183" spans="1:8" x14ac:dyDescent="0.2">
      <c r="A183" s="152" t="s">
        <v>240</v>
      </c>
      <c r="B183" s="213" t="s">
        <v>407</v>
      </c>
      <c r="C183" s="176">
        <v>377</v>
      </c>
      <c r="D183" s="39">
        <v>2</v>
      </c>
      <c r="E183" s="156" t="s">
        <v>431</v>
      </c>
      <c r="F183" s="124">
        <v>212</v>
      </c>
      <c r="G183" s="106">
        <f t="shared" si="5"/>
        <v>20776</v>
      </c>
      <c r="H183" s="214"/>
    </row>
    <row r="184" spans="1:8" x14ac:dyDescent="0.2">
      <c r="A184" s="152" t="s">
        <v>241</v>
      </c>
      <c r="B184" s="214"/>
      <c r="C184" s="176">
        <v>377</v>
      </c>
      <c r="D184" s="39">
        <v>2.5</v>
      </c>
      <c r="E184" s="156" t="s">
        <v>431</v>
      </c>
      <c r="F184" s="124">
        <v>255</v>
      </c>
      <c r="G184" s="106">
        <f t="shared" si="5"/>
        <v>24990</v>
      </c>
      <c r="H184" s="214"/>
    </row>
    <row r="185" spans="1:8" x14ac:dyDescent="0.2">
      <c r="A185" s="152" t="s">
        <v>242</v>
      </c>
      <c r="B185" s="215"/>
      <c r="C185" s="176">
        <v>377</v>
      </c>
      <c r="D185" s="39">
        <v>3</v>
      </c>
      <c r="E185" s="156" t="s">
        <v>431</v>
      </c>
      <c r="F185" s="124">
        <v>298</v>
      </c>
      <c r="G185" s="106">
        <f t="shared" si="5"/>
        <v>29204</v>
      </c>
      <c r="H185" s="214"/>
    </row>
    <row r="186" spans="1:8" x14ac:dyDescent="0.2">
      <c r="A186" s="152" t="s">
        <v>240</v>
      </c>
      <c r="B186" s="213" t="s">
        <v>775</v>
      </c>
      <c r="C186" s="176">
        <v>377</v>
      </c>
      <c r="D186" s="39">
        <v>2</v>
      </c>
      <c r="E186" s="156" t="s">
        <v>430</v>
      </c>
      <c r="F186" s="124">
        <v>211</v>
      </c>
      <c r="G186" s="106">
        <f t="shared" si="5"/>
        <v>20678</v>
      </c>
      <c r="H186" s="214"/>
    </row>
    <row r="187" spans="1:8" x14ac:dyDescent="0.2">
      <c r="A187" s="152" t="s">
        <v>241</v>
      </c>
      <c r="B187" s="214"/>
      <c r="C187" s="176">
        <v>377</v>
      </c>
      <c r="D187" s="39">
        <v>2.5</v>
      </c>
      <c r="E187" s="156" t="s">
        <v>430</v>
      </c>
      <c r="F187" s="124">
        <v>253</v>
      </c>
      <c r="G187" s="106">
        <f t="shared" si="5"/>
        <v>24794</v>
      </c>
      <c r="H187" s="214"/>
    </row>
    <row r="188" spans="1:8" x14ac:dyDescent="0.2">
      <c r="A188" s="152" t="s">
        <v>242</v>
      </c>
      <c r="B188" s="215"/>
      <c r="C188" s="176">
        <v>377</v>
      </c>
      <c r="D188" s="39">
        <v>3</v>
      </c>
      <c r="E188" s="156" t="s">
        <v>430</v>
      </c>
      <c r="F188" s="124">
        <v>296</v>
      </c>
      <c r="G188" s="106">
        <f t="shared" si="5"/>
        <v>29008</v>
      </c>
      <c r="H188" s="214"/>
    </row>
    <row r="189" spans="1:8" x14ac:dyDescent="0.2">
      <c r="A189" s="152" t="s">
        <v>240</v>
      </c>
      <c r="B189" s="213" t="s">
        <v>776</v>
      </c>
      <c r="C189" s="176">
        <v>377</v>
      </c>
      <c r="D189" s="39">
        <v>2</v>
      </c>
      <c r="E189" s="156" t="s">
        <v>432</v>
      </c>
      <c r="F189" s="124">
        <v>224</v>
      </c>
      <c r="G189" s="106">
        <f t="shared" si="5"/>
        <v>21952</v>
      </c>
      <c r="H189" s="214"/>
    </row>
    <row r="190" spans="1:8" x14ac:dyDescent="0.2">
      <c r="A190" s="152" t="s">
        <v>241</v>
      </c>
      <c r="B190" s="214"/>
      <c r="C190" s="176">
        <v>377</v>
      </c>
      <c r="D190" s="39">
        <v>2.5</v>
      </c>
      <c r="E190" s="156" t="s">
        <v>432</v>
      </c>
      <c r="F190" s="124">
        <v>267</v>
      </c>
      <c r="G190" s="106">
        <f t="shared" si="5"/>
        <v>26166</v>
      </c>
      <c r="H190" s="214"/>
    </row>
    <row r="191" spans="1:8" x14ac:dyDescent="0.2">
      <c r="A191" s="152" t="s">
        <v>242</v>
      </c>
      <c r="B191" s="215"/>
      <c r="C191" s="176">
        <v>377</v>
      </c>
      <c r="D191" s="39">
        <v>3</v>
      </c>
      <c r="E191" s="156" t="s">
        <v>432</v>
      </c>
      <c r="F191" s="124">
        <v>309</v>
      </c>
      <c r="G191" s="106">
        <f t="shared" si="5"/>
        <v>30282</v>
      </c>
      <c r="H191" s="214"/>
    </row>
    <row r="192" spans="1:8" x14ac:dyDescent="0.2">
      <c r="A192" s="152" t="s">
        <v>768</v>
      </c>
      <c r="B192" s="213" t="s">
        <v>777</v>
      </c>
      <c r="C192" s="176">
        <v>426</v>
      </c>
      <c r="D192" s="39">
        <v>2</v>
      </c>
      <c r="E192" s="156" t="s">
        <v>433</v>
      </c>
      <c r="F192" s="124">
        <v>237</v>
      </c>
      <c r="G192" s="106">
        <f t="shared" si="5"/>
        <v>23226</v>
      </c>
      <c r="H192" s="214"/>
    </row>
    <row r="193" spans="1:8" x14ac:dyDescent="0.2">
      <c r="A193" s="152" t="s">
        <v>767</v>
      </c>
      <c r="B193" s="214"/>
      <c r="C193" s="176">
        <v>426</v>
      </c>
      <c r="D193" s="39">
        <v>2.5</v>
      </c>
      <c r="E193" s="156" t="s">
        <v>433</v>
      </c>
      <c r="F193" s="124">
        <v>285</v>
      </c>
      <c r="G193" s="106">
        <f t="shared" si="5"/>
        <v>27930</v>
      </c>
      <c r="H193" s="214"/>
    </row>
    <row r="194" spans="1:8" x14ac:dyDescent="0.2">
      <c r="A194" s="152" t="s">
        <v>766</v>
      </c>
      <c r="B194" s="215"/>
      <c r="C194" s="176">
        <v>426</v>
      </c>
      <c r="D194" s="39">
        <v>3</v>
      </c>
      <c r="E194" s="156" t="s">
        <v>433</v>
      </c>
      <c r="F194" s="124">
        <v>333</v>
      </c>
      <c r="G194" s="106">
        <f t="shared" si="5"/>
        <v>32634</v>
      </c>
      <c r="H194" s="214"/>
    </row>
    <row r="195" spans="1:8" x14ac:dyDescent="0.2">
      <c r="A195" s="152" t="s">
        <v>768</v>
      </c>
      <c r="B195" s="213" t="s">
        <v>778</v>
      </c>
      <c r="C195" s="176">
        <v>426</v>
      </c>
      <c r="D195" s="39">
        <v>2</v>
      </c>
      <c r="E195" s="156" t="s">
        <v>434</v>
      </c>
      <c r="F195" s="124">
        <v>252</v>
      </c>
      <c r="G195" s="106">
        <f t="shared" si="5"/>
        <v>24696</v>
      </c>
      <c r="H195" s="214"/>
    </row>
    <row r="196" spans="1:8" x14ac:dyDescent="0.2">
      <c r="A196" s="152" t="s">
        <v>767</v>
      </c>
      <c r="B196" s="214"/>
      <c r="C196" s="176">
        <v>426</v>
      </c>
      <c r="D196" s="39">
        <v>2.5</v>
      </c>
      <c r="E196" s="156" t="s">
        <v>434</v>
      </c>
      <c r="F196" s="124">
        <v>300</v>
      </c>
      <c r="G196" s="106">
        <f t="shared" si="5"/>
        <v>29400</v>
      </c>
      <c r="H196" s="214"/>
    </row>
    <row r="197" spans="1:8" x14ac:dyDescent="0.2">
      <c r="A197" s="152" t="s">
        <v>766</v>
      </c>
      <c r="B197" s="215"/>
      <c r="C197" s="176">
        <v>426</v>
      </c>
      <c r="D197" s="39">
        <v>3</v>
      </c>
      <c r="E197" s="156" t="s">
        <v>434</v>
      </c>
      <c r="F197" s="124">
        <v>348</v>
      </c>
      <c r="G197" s="106">
        <f t="shared" si="5"/>
        <v>34104</v>
      </c>
      <c r="H197" s="214"/>
    </row>
    <row r="198" spans="1:8" x14ac:dyDescent="0.2">
      <c r="A198" s="152" t="s">
        <v>768</v>
      </c>
      <c r="B198" s="213" t="s">
        <v>779</v>
      </c>
      <c r="C198" s="176">
        <v>426</v>
      </c>
      <c r="D198" s="39">
        <v>2</v>
      </c>
      <c r="E198" s="156" t="s">
        <v>434</v>
      </c>
      <c r="F198" s="124">
        <v>273</v>
      </c>
      <c r="G198" s="106">
        <f t="shared" si="5"/>
        <v>26754</v>
      </c>
      <c r="H198" s="214"/>
    </row>
    <row r="199" spans="1:8" x14ac:dyDescent="0.2">
      <c r="A199" s="152" t="s">
        <v>767</v>
      </c>
      <c r="B199" s="214"/>
      <c r="C199" s="176">
        <v>426</v>
      </c>
      <c r="D199" s="39">
        <v>2.5</v>
      </c>
      <c r="E199" s="156" t="s">
        <v>434</v>
      </c>
      <c r="F199" s="124">
        <v>326</v>
      </c>
      <c r="G199" s="106">
        <f t="shared" si="5"/>
        <v>31948</v>
      </c>
      <c r="H199" s="214"/>
    </row>
    <row r="200" spans="1:8" x14ac:dyDescent="0.2">
      <c r="A200" s="152" t="s">
        <v>766</v>
      </c>
      <c r="B200" s="215"/>
      <c r="C200" s="176">
        <v>426</v>
      </c>
      <c r="D200" s="39">
        <v>3</v>
      </c>
      <c r="E200" s="156" t="s">
        <v>434</v>
      </c>
      <c r="F200" s="124">
        <v>380</v>
      </c>
      <c r="G200" s="106">
        <f t="shared" si="5"/>
        <v>37240</v>
      </c>
      <c r="H200" s="214"/>
    </row>
    <row r="201" spans="1:8" x14ac:dyDescent="0.2">
      <c r="A201" s="152" t="s">
        <v>768</v>
      </c>
      <c r="B201" s="213" t="s">
        <v>780</v>
      </c>
      <c r="C201" s="176">
        <v>426</v>
      </c>
      <c r="D201" s="39">
        <v>2</v>
      </c>
      <c r="E201" s="156" t="s">
        <v>434</v>
      </c>
      <c r="F201" s="124">
        <v>356</v>
      </c>
      <c r="G201" s="106">
        <f t="shared" si="5"/>
        <v>34888</v>
      </c>
      <c r="H201" s="214"/>
    </row>
    <row r="202" spans="1:8" x14ac:dyDescent="0.2">
      <c r="A202" s="152" t="s">
        <v>767</v>
      </c>
      <c r="B202" s="214"/>
      <c r="C202" s="176">
        <v>426</v>
      </c>
      <c r="D202" s="39">
        <v>2.5</v>
      </c>
      <c r="E202" s="156" t="s">
        <v>434</v>
      </c>
      <c r="F202" s="124">
        <v>430</v>
      </c>
      <c r="G202" s="106">
        <f t="shared" si="5"/>
        <v>42140</v>
      </c>
      <c r="H202" s="214"/>
    </row>
    <row r="203" spans="1:8" x14ac:dyDescent="0.2">
      <c r="A203" s="152" t="s">
        <v>766</v>
      </c>
      <c r="B203" s="215"/>
      <c r="C203" s="176">
        <v>426</v>
      </c>
      <c r="D203" s="39">
        <v>3</v>
      </c>
      <c r="E203" s="156" t="s">
        <v>434</v>
      </c>
      <c r="F203" s="124">
        <v>504</v>
      </c>
      <c r="G203" s="106">
        <f t="shared" si="5"/>
        <v>49392</v>
      </c>
      <c r="H203" s="214"/>
    </row>
    <row r="204" spans="1:8" x14ac:dyDescent="0.2">
      <c r="A204" s="152" t="s">
        <v>768</v>
      </c>
      <c r="B204" s="213" t="s">
        <v>781</v>
      </c>
      <c r="C204" s="176">
        <v>426</v>
      </c>
      <c r="D204" s="39">
        <v>2</v>
      </c>
      <c r="E204" s="156" t="s">
        <v>434</v>
      </c>
      <c r="F204" s="124">
        <v>274</v>
      </c>
      <c r="G204" s="106">
        <f t="shared" si="5"/>
        <v>26852</v>
      </c>
      <c r="H204" s="214"/>
    </row>
    <row r="205" spans="1:8" x14ac:dyDescent="0.2">
      <c r="A205" s="152" t="s">
        <v>767</v>
      </c>
      <c r="B205" s="214"/>
      <c r="C205" s="176">
        <v>426</v>
      </c>
      <c r="D205" s="39">
        <v>2.5</v>
      </c>
      <c r="E205" s="156" t="s">
        <v>434</v>
      </c>
      <c r="F205" s="124">
        <v>327</v>
      </c>
      <c r="G205" s="106">
        <f t="shared" si="5"/>
        <v>32046</v>
      </c>
      <c r="H205" s="214"/>
    </row>
    <row r="206" spans="1:8" x14ac:dyDescent="0.2">
      <c r="A206" s="152" t="s">
        <v>766</v>
      </c>
      <c r="B206" s="215"/>
      <c r="C206" s="176">
        <v>426</v>
      </c>
      <c r="D206" s="39">
        <v>3</v>
      </c>
      <c r="E206" s="156" t="s">
        <v>434</v>
      </c>
      <c r="F206" s="124">
        <v>381</v>
      </c>
      <c r="G206" s="106">
        <f t="shared" si="5"/>
        <v>37338</v>
      </c>
      <c r="H206" s="214"/>
    </row>
    <row r="207" spans="1:8" x14ac:dyDescent="0.2">
      <c r="A207" s="152" t="s">
        <v>768</v>
      </c>
      <c r="B207" s="213" t="s">
        <v>782</v>
      </c>
      <c r="C207" s="176">
        <v>426</v>
      </c>
      <c r="D207" s="39">
        <v>2</v>
      </c>
      <c r="E207" s="156" t="s">
        <v>434</v>
      </c>
      <c r="F207" s="124">
        <v>315</v>
      </c>
      <c r="G207" s="106">
        <f t="shared" si="5"/>
        <v>30870</v>
      </c>
      <c r="H207" s="214"/>
    </row>
    <row r="208" spans="1:8" x14ac:dyDescent="0.2">
      <c r="A208" s="152" t="s">
        <v>767</v>
      </c>
      <c r="B208" s="214"/>
      <c r="C208" s="176">
        <v>426</v>
      </c>
      <c r="D208" s="39">
        <v>2.5</v>
      </c>
      <c r="E208" s="156" t="s">
        <v>434</v>
      </c>
      <c r="F208" s="124">
        <v>379</v>
      </c>
      <c r="G208" s="106">
        <f t="shared" si="5"/>
        <v>37142</v>
      </c>
      <c r="H208" s="214"/>
    </row>
    <row r="209" spans="1:8" x14ac:dyDescent="0.2">
      <c r="A209" s="152" t="s">
        <v>766</v>
      </c>
      <c r="B209" s="215"/>
      <c r="C209" s="176">
        <v>426</v>
      </c>
      <c r="D209" s="39">
        <v>3</v>
      </c>
      <c r="E209" s="156" t="s">
        <v>434</v>
      </c>
      <c r="F209" s="124">
        <v>443</v>
      </c>
      <c r="G209" s="106">
        <f t="shared" si="5"/>
        <v>43414</v>
      </c>
      <c r="H209" s="214"/>
    </row>
    <row r="210" spans="1:8" x14ac:dyDescent="0.2">
      <c r="A210" s="152" t="s">
        <v>768</v>
      </c>
      <c r="B210" s="213" t="s">
        <v>420</v>
      </c>
      <c r="C210" s="176">
        <v>426</v>
      </c>
      <c r="D210" s="39">
        <v>2</v>
      </c>
      <c r="E210" s="156" t="s">
        <v>434</v>
      </c>
      <c r="F210" s="124">
        <v>357</v>
      </c>
      <c r="G210" s="106">
        <f t="shared" si="5"/>
        <v>34986</v>
      </c>
      <c r="H210" s="214"/>
    </row>
    <row r="211" spans="1:8" x14ac:dyDescent="0.2">
      <c r="A211" s="152" t="s">
        <v>767</v>
      </c>
      <c r="B211" s="214"/>
      <c r="C211" s="176">
        <v>426</v>
      </c>
      <c r="D211" s="39">
        <v>2.5</v>
      </c>
      <c r="E211" s="156" t="s">
        <v>434</v>
      </c>
      <c r="F211" s="124">
        <v>431</v>
      </c>
      <c r="G211" s="106">
        <f t="shared" si="5"/>
        <v>42238</v>
      </c>
      <c r="H211" s="214"/>
    </row>
    <row r="212" spans="1:8" x14ac:dyDescent="0.2">
      <c r="A212" s="152" t="s">
        <v>766</v>
      </c>
      <c r="B212" s="215"/>
      <c r="C212" s="176">
        <v>426</v>
      </c>
      <c r="D212" s="39">
        <v>3</v>
      </c>
      <c r="E212" s="156" t="s">
        <v>434</v>
      </c>
      <c r="F212" s="124">
        <v>505</v>
      </c>
      <c r="G212" s="106">
        <f t="shared" si="5"/>
        <v>49490</v>
      </c>
      <c r="H212" s="214"/>
    </row>
    <row r="213" spans="1:8" x14ac:dyDescent="0.2">
      <c r="A213" s="152" t="s">
        <v>768</v>
      </c>
      <c r="B213" s="213" t="s">
        <v>421</v>
      </c>
      <c r="C213" s="176">
        <v>426</v>
      </c>
      <c r="D213" s="39">
        <v>2</v>
      </c>
      <c r="E213" s="156" t="s">
        <v>435</v>
      </c>
      <c r="F213" s="124">
        <v>331</v>
      </c>
      <c r="G213" s="106">
        <f t="shared" si="5"/>
        <v>32438</v>
      </c>
      <c r="H213" s="214"/>
    </row>
    <row r="214" spans="1:8" x14ac:dyDescent="0.2">
      <c r="A214" s="152" t="s">
        <v>767</v>
      </c>
      <c r="B214" s="214"/>
      <c r="C214" s="176">
        <v>426</v>
      </c>
      <c r="D214" s="39">
        <v>2.5</v>
      </c>
      <c r="E214" s="156" t="s">
        <v>435</v>
      </c>
      <c r="F214" s="124">
        <v>395</v>
      </c>
      <c r="G214" s="106">
        <f t="shared" si="5"/>
        <v>38710</v>
      </c>
      <c r="H214" s="214"/>
    </row>
    <row r="215" spans="1:8" x14ac:dyDescent="0.2">
      <c r="A215" s="152" t="s">
        <v>766</v>
      </c>
      <c r="B215" s="215"/>
      <c r="C215" s="176">
        <v>426</v>
      </c>
      <c r="D215" s="39">
        <v>3</v>
      </c>
      <c r="E215" s="156" t="s">
        <v>435</v>
      </c>
      <c r="F215" s="124">
        <v>459</v>
      </c>
      <c r="G215" s="106">
        <f t="shared" ref="G215" si="6">98*F215</f>
        <v>44982</v>
      </c>
      <c r="H215" s="214"/>
    </row>
    <row r="216" spans="1:8" x14ac:dyDescent="0.2">
      <c r="D216" s="120"/>
    </row>
    <row r="217" spans="1:8" x14ac:dyDescent="0.2">
      <c r="D217" s="125"/>
      <c r="E217" s="126" t="s">
        <v>40</v>
      </c>
      <c r="F217" s="151"/>
      <c r="G217" s="30"/>
      <c r="H217" s="30"/>
    </row>
    <row r="218" spans="1:8" x14ac:dyDescent="0.2">
      <c r="D218" s="120"/>
      <c r="E218" s="185" t="s">
        <v>39</v>
      </c>
      <c r="F218" s="185"/>
      <c r="G218" s="185"/>
      <c r="H218" s="185"/>
    </row>
  </sheetData>
  <mergeCells count="76">
    <mergeCell ref="B89:B91"/>
    <mergeCell ref="B92:B94"/>
    <mergeCell ref="B95:B97"/>
    <mergeCell ref="B98:B100"/>
    <mergeCell ref="B101:B103"/>
    <mergeCell ref="B71:B73"/>
    <mergeCell ref="B74:B76"/>
    <mergeCell ref="B77:B79"/>
    <mergeCell ref="B80:B82"/>
    <mergeCell ref="B83:B85"/>
    <mergeCell ref="B116:B118"/>
    <mergeCell ref="B119:B121"/>
    <mergeCell ref="B122:B124"/>
    <mergeCell ref="A147:H147"/>
    <mergeCell ref="B104:B106"/>
    <mergeCell ref="B134:B136"/>
    <mergeCell ref="B137:B139"/>
    <mergeCell ref="B140:B142"/>
    <mergeCell ref="B143:B145"/>
    <mergeCell ref="B107:B109"/>
    <mergeCell ref="B110:B112"/>
    <mergeCell ref="B113:B115"/>
    <mergeCell ref="B125:B127"/>
    <mergeCell ref="B128:B130"/>
    <mergeCell ref="B131:B133"/>
    <mergeCell ref="H71:H145"/>
    <mergeCell ref="B186:B188"/>
    <mergeCell ref="B189:B191"/>
    <mergeCell ref="B192:B194"/>
    <mergeCell ref="B195:B197"/>
    <mergeCell ref="B168:B170"/>
    <mergeCell ref="B171:B173"/>
    <mergeCell ref="B174:B176"/>
    <mergeCell ref="B177:B179"/>
    <mergeCell ref="B180:B182"/>
    <mergeCell ref="B183:B185"/>
    <mergeCell ref="H150:H215"/>
    <mergeCell ref="A68:H68"/>
    <mergeCell ref="E218:H218"/>
    <mergeCell ref="B150:B152"/>
    <mergeCell ref="B153:B155"/>
    <mergeCell ref="B156:B158"/>
    <mergeCell ref="B159:B161"/>
    <mergeCell ref="B162:B164"/>
    <mergeCell ref="B165:B167"/>
    <mergeCell ref="B204:B206"/>
    <mergeCell ref="B207:B209"/>
    <mergeCell ref="B210:B212"/>
    <mergeCell ref="B213:B215"/>
    <mergeCell ref="B198:B200"/>
    <mergeCell ref="B201:B203"/>
    <mergeCell ref="B86:B88"/>
    <mergeCell ref="A30:H30"/>
    <mergeCell ref="B58:B60"/>
    <mergeCell ref="B61:B63"/>
    <mergeCell ref="E66:H66"/>
    <mergeCell ref="B33:B35"/>
    <mergeCell ref="B36:B38"/>
    <mergeCell ref="B39:B41"/>
    <mergeCell ref="B42:B44"/>
    <mergeCell ref="B45:B47"/>
    <mergeCell ref="A49:H49"/>
    <mergeCell ref="B52:B54"/>
    <mergeCell ref="B55:B57"/>
    <mergeCell ref="H32:H47"/>
    <mergeCell ref="H51:H63"/>
    <mergeCell ref="A2:H2"/>
    <mergeCell ref="B20:B22"/>
    <mergeCell ref="B23:B25"/>
    <mergeCell ref="E28:H28"/>
    <mergeCell ref="B5:B8"/>
    <mergeCell ref="B9:B11"/>
    <mergeCell ref="B12:B15"/>
    <mergeCell ref="B16:B17"/>
    <mergeCell ref="B18:B19"/>
    <mergeCell ref="H5:H2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ОТ</vt:lpstr>
      <vt:lpstr>ОС</vt:lpstr>
      <vt:lpstr> ОС Мосгортранс</vt:lpstr>
      <vt:lpstr>ОКСТ</vt:lpstr>
      <vt:lpstr>ОГК</vt:lpstr>
      <vt:lpstr>ОГКС</vt:lpstr>
      <vt:lpstr>ОКСГ</vt:lpstr>
      <vt:lpstr>МОГК</vt:lpstr>
      <vt:lpstr>ФБ -ОТ,ОГК</vt:lpstr>
      <vt:lpstr>Консоли</vt:lpstr>
      <vt:lpstr>ФВыносные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Реклама</dc:creator>
  <cp:lastModifiedBy>79266</cp:lastModifiedBy>
  <cp:lastPrinted>2021-02-05T07:53:12Z</cp:lastPrinted>
  <dcterms:created xsi:type="dcterms:W3CDTF">2014-01-17T12:01:58Z</dcterms:created>
  <dcterms:modified xsi:type="dcterms:W3CDTF">2022-03-03T12:57:43Z</dcterms:modified>
</cp:coreProperties>
</file>